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2"/>
  </bookViews>
  <sheets>
    <sheet name="Raw Data" sheetId="1" r:id="rId1"/>
    <sheet name="Formatted Data" sheetId="2" r:id="rId2"/>
    <sheet name="Averaged graph" sheetId="3" r:id="rId3"/>
    <sheet name="Averaged data" sheetId="4" r:id="rId4"/>
    <sheet name="Fluorescence v Time" sheetId="5" r:id="rId5"/>
    <sheet name="Fluorescence v Time-Trend Lines" sheetId="6" r:id="rId6"/>
  </sheets>
  <definedNames/>
  <calcPr fullCalcOnLoad="1"/>
</workbook>
</file>

<file path=xl/sharedStrings.xml><?xml version="1.0" encoding="utf-8"?>
<sst xmlns="http://schemas.openxmlformats.org/spreadsheetml/2006/main" count="463" uniqueCount="59">
  <si>
    <t xml:space="preserve">E08     </t>
  </si>
  <si>
    <t>Time/Wells</t>
  </si>
  <si>
    <t>Measurement 1</t>
  </si>
  <si>
    <t>Measurement 2</t>
  </si>
  <si>
    <t>Measurement 3</t>
  </si>
  <si>
    <t>Measurement 4</t>
  </si>
  <si>
    <t>Wells</t>
  </si>
  <si>
    <t>Contents</t>
  </si>
  <si>
    <t>Average of Measurements</t>
  </si>
  <si>
    <t xml:space="preserve">Position </t>
  </si>
  <si>
    <t>Index</t>
  </si>
  <si>
    <t>Time</t>
  </si>
  <si>
    <t>Read 1</t>
  </si>
  <si>
    <t>Read 2</t>
  </si>
  <si>
    <t>Read 3</t>
  </si>
  <si>
    <t>Read 4</t>
  </si>
  <si>
    <t>RAW EXPERIMENTAL DATA</t>
  </si>
  <si>
    <t>Time (N)</t>
  </si>
  <si>
    <t>Average</t>
  </si>
  <si>
    <t>St Dev</t>
  </si>
  <si>
    <t>Error</t>
  </si>
  <si>
    <t>FORMATTED DATA - NORMALIZED TIME</t>
  </si>
  <si>
    <t>FORMATTED DATA - NORMALIZED AVERAGE</t>
  </si>
  <si>
    <t>Sorting Information</t>
  </si>
  <si>
    <t>Number of samples:</t>
  </si>
  <si>
    <t>Sample Number:</t>
  </si>
  <si>
    <t>Number</t>
  </si>
  <si>
    <t>Name</t>
  </si>
  <si>
    <t>Control</t>
  </si>
  <si>
    <t>E08</t>
  </si>
  <si>
    <t xml:space="preserve">B05     </t>
  </si>
  <si>
    <t xml:space="preserve">B10     </t>
  </si>
  <si>
    <t xml:space="preserve">E03     </t>
  </si>
  <si>
    <t xml:space="preserve">E06     </t>
  </si>
  <si>
    <t xml:space="preserve">E10     </t>
  </si>
  <si>
    <t xml:space="preserve">G02     </t>
  </si>
  <si>
    <t xml:space="preserve">G04     </t>
  </si>
  <si>
    <t xml:space="preserve">G06     </t>
  </si>
  <si>
    <t xml:space="preserve">G09     </t>
  </si>
  <si>
    <t>3 nM</t>
  </si>
  <si>
    <t>5 nM</t>
  </si>
  <si>
    <t>7 nM</t>
  </si>
  <si>
    <t>40ul Cell extract + 20ul DNA + 3ul Water</t>
  </si>
  <si>
    <t>40ul Cell extract + 20ul DNA + 3ul  AHL</t>
  </si>
  <si>
    <t>40ul Cell extract + 20ul DNA + 3ul AHL</t>
  </si>
  <si>
    <t xml:space="preserve">B05 </t>
  </si>
  <si>
    <t>B10</t>
  </si>
  <si>
    <t>E03</t>
  </si>
  <si>
    <t>E06</t>
  </si>
  <si>
    <t>E10</t>
  </si>
  <si>
    <t>G02</t>
  </si>
  <si>
    <t>G04</t>
  </si>
  <si>
    <t>G06</t>
  </si>
  <si>
    <t>3nM</t>
  </si>
  <si>
    <t>Sampe 1</t>
  </si>
  <si>
    <t>Sample 2</t>
  </si>
  <si>
    <t>Sample 3</t>
  </si>
  <si>
    <t>5nM</t>
  </si>
  <si>
    <t>7nM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</si>
</sst>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Continuous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Fluorescence vs Time for pTet-LuxR-pLux-GFP 25oC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'Averaged data'!$E$2</c:f>
              <c:strCache>
                <c:ptCount val="1"/>
                <c:pt idx="0">
                  <c:v>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'Averaged data'!$A$3:$A$30</c:f>
              <c:numCache>
                <c:ptCount val="2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  <c:pt idx="6">
                  <c:v>75</c:v>
                </c:pt>
                <c:pt idx="7">
                  <c:v>90</c:v>
                </c:pt>
                <c:pt idx="8">
                  <c:v>105</c:v>
                </c:pt>
                <c:pt idx="9">
                  <c:v>120</c:v>
                </c:pt>
                <c:pt idx="10">
                  <c:v>135</c:v>
                </c:pt>
                <c:pt idx="11">
                  <c:v>150</c:v>
                </c:pt>
                <c:pt idx="12">
                  <c:v>165</c:v>
                </c:pt>
                <c:pt idx="13">
                  <c:v>180</c:v>
                </c:pt>
                <c:pt idx="14">
                  <c:v>195</c:v>
                </c:pt>
                <c:pt idx="15">
                  <c:v>210</c:v>
                </c:pt>
                <c:pt idx="16">
                  <c:v>225</c:v>
                </c:pt>
                <c:pt idx="17">
                  <c:v>240</c:v>
                </c:pt>
                <c:pt idx="18">
                  <c:v>255</c:v>
                </c:pt>
                <c:pt idx="19">
                  <c:v>270</c:v>
                </c:pt>
                <c:pt idx="20">
                  <c:v>285</c:v>
                </c:pt>
                <c:pt idx="21">
                  <c:v>300</c:v>
                </c:pt>
                <c:pt idx="22">
                  <c:v>315</c:v>
                </c:pt>
                <c:pt idx="23">
                  <c:v>330</c:v>
                </c:pt>
                <c:pt idx="24">
                  <c:v>345</c:v>
                </c:pt>
                <c:pt idx="25">
                  <c:v>360</c:v>
                </c:pt>
                <c:pt idx="26">
                  <c:v>375</c:v>
                </c:pt>
                <c:pt idx="27">
                  <c:v>390</c:v>
                </c:pt>
              </c:numCache>
            </c:numRef>
          </c:xVal>
          <c:yVal>
            <c:numRef>
              <c:f>'Averaged data'!$E$3:$E$30</c:f>
              <c:numCache>
                <c:ptCount val="28"/>
                <c:pt idx="0">
                  <c:v>2385</c:v>
                </c:pt>
                <c:pt idx="1">
                  <c:v>1679.1666666666667</c:v>
                </c:pt>
                <c:pt idx="2">
                  <c:v>1966.6666666666667</c:v>
                </c:pt>
                <c:pt idx="3">
                  <c:v>3721.6666666666665</c:v>
                </c:pt>
                <c:pt idx="4">
                  <c:v>8851.666666666666</c:v>
                </c:pt>
                <c:pt idx="5">
                  <c:v>15233.333333333334</c:v>
                </c:pt>
                <c:pt idx="6">
                  <c:v>20709.166666666668</c:v>
                </c:pt>
                <c:pt idx="7">
                  <c:v>25156.666666666668</c:v>
                </c:pt>
                <c:pt idx="8">
                  <c:v>27117.5</c:v>
                </c:pt>
                <c:pt idx="9">
                  <c:v>29650</c:v>
                </c:pt>
                <c:pt idx="10">
                  <c:v>32694.166666666668</c:v>
                </c:pt>
                <c:pt idx="11">
                  <c:v>35163.333333333336</c:v>
                </c:pt>
                <c:pt idx="12">
                  <c:v>35898.333333333336</c:v>
                </c:pt>
                <c:pt idx="13">
                  <c:v>36617.5</c:v>
                </c:pt>
                <c:pt idx="14">
                  <c:v>38710</c:v>
                </c:pt>
                <c:pt idx="15">
                  <c:v>39933.333333333336</c:v>
                </c:pt>
                <c:pt idx="16">
                  <c:v>42078.333333333336</c:v>
                </c:pt>
                <c:pt idx="17">
                  <c:v>43136.666666666664</c:v>
                </c:pt>
                <c:pt idx="18">
                  <c:v>43081.666666666664</c:v>
                </c:pt>
                <c:pt idx="19">
                  <c:v>44455.833333333336</c:v>
                </c:pt>
                <c:pt idx="20">
                  <c:v>44665.833333333336</c:v>
                </c:pt>
                <c:pt idx="21">
                  <c:v>44505.833333333336</c:v>
                </c:pt>
                <c:pt idx="22">
                  <c:v>45155.833333333336</c:v>
                </c:pt>
                <c:pt idx="23">
                  <c:v>45333.333333333336</c:v>
                </c:pt>
                <c:pt idx="24">
                  <c:v>44930</c:v>
                </c:pt>
                <c:pt idx="25">
                  <c:v>44180</c:v>
                </c:pt>
                <c:pt idx="26">
                  <c:v>43560.833333333336</c:v>
                </c:pt>
                <c:pt idx="27">
                  <c:v>43557.5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'Averaged data'!$I$2</c:f>
              <c:strCache>
                <c:ptCount val="1"/>
                <c:pt idx="0">
                  <c:v>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'Averaged data'!$A$3:$A$30</c:f>
              <c:numCache>
                <c:ptCount val="2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  <c:pt idx="6">
                  <c:v>75</c:v>
                </c:pt>
                <c:pt idx="7">
                  <c:v>90</c:v>
                </c:pt>
                <c:pt idx="8">
                  <c:v>105</c:v>
                </c:pt>
                <c:pt idx="9">
                  <c:v>120</c:v>
                </c:pt>
                <c:pt idx="10">
                  <c:v>135</c:v>
                </c:pt>
                <c:pt idx="11">
                  <c:v>150</c:v>
                </c:pt>
                <c:pt idx="12">
                  <c:v>165</c:v>
                </c:pt>
                <c:pt idx="13">
                  <c:v>180</c:v>
                </c:pt>
                <c:pt idx="14">
                  <c:v>195</c:v>
                </c:pt>
                <c:pt idx="15">
                  <c:v>210</c:v>
                </c:pt>
                <c:pt idx="16">
                  <c:v>225</c:v>
                </c:pt>
                <c:pt idx="17">
                  <c:v>240</c:v>
                </c:pt>
                <c:pt idx="18">
                  <c:v>255</c:v>
                </c:pt>
                <c:pt idx="19">
                  <c:v>270</c:v>
                </c:pt>
                <c:pt idx="20">
                  <c:v>285</c:v>
                </c:pt>
                <c:pt idx="21">
                  <c:v>300</c:v>
                </c:pt>
                <c:pt idx="22">
                  <c:v>315</c:v>
                </c:pt>
                <c:pt idx="23">
                  <c:v>330</c:v>
                </c:pt>
                <c:pt idx="24">
                  <c:v>345</c:v>
                </c:pt>
                <c:pt idx="25">
                  <c:v>360</c:v>
                </c:pt>
                <c:pt idx="26">
                  <c:v>375</c:v>
                </c:pt>
                <c:pt idx="27">
                  <c:v>390</c:v>
                </c:pt>
              </c:numCache>
            </c:numRef>
          </c:xVal>
          <c:yVal>
            <c:numRef>
              <c:f>'Averaged data'!$I$3:$I$30</c:f>
              <c:numCache>
                <c:ptCount val="28"/>
                <c:pt idx="0">
                  <c:v>1994.1666666666667</c:v>
                </c:pt>
                <c:pt idx="1">
                  <c:v>1810</c:v>
                </c:pt>
                <c:pt idx="2">
                  <c:v>3057.5</c:v>
                </c:pt>
                <c:pt idx="3">
                  <c:v>6546.666666666667</c:v>
                </c:pt>
                <c:pt idx="4">
                  <c:v>14227.5</c:v>
                </c:pt>
                <c:pt idx="5">
                  <c:v>22497.5</c:v>
                </c:pt>
                <c:pt idx="6">
                  <c:v>27695</c:v>
                </c:pt>
                <c:pt idx="7">
                  <c:v>31101.666666666668</c:v>
                </c:pt>
                <c:pt idx="8">
                  <c:v>34030.833333333336</c:v>
                </c:pt>
                <c:pt idx="9">
                  <c:v>36753.333333333336</c:v>
                </c:pt>
                <c:pt idx="10">
                  <c:v>38620</c:v>
                </c:pt>
                <c:pt idx="11">
                  <c:v>42154.166666666664</c:v>
                </c:pt>
                <c:pt idx="12">
                  <c:v>44215.833333333336</c:v>
                </c:pt>
                <c:pt idx="13">
                  <c:v>44025</c:v>
                </c:pt>
                <c:pt idx="14">
                  <c:v>44952.5</c:v>
                </c:pt>
                <c:pt idx="15">
                  <c:v>47529.166666666664</c:v>
                </c:pt>
                <c:pt idx="16">
                  <c:v>49604.166666666664</c:v>
                </c:pt>
                <c:pt idx="17">
                  <c:v>51261.666666666664</c:v>
                </c:pt>
                <c:pt idx="18">
                  <c:v>52825.833333333336</c:v>
                </c:pt>
                <c:pt idx="19">
                  <c:v>54135.833333333336</c:v>
                </c:pt>
                <c:pt idx="20">
                  <c:v>54655</c:v>
                </c:pt>
                <c:pt idx="21">
                  <c:v>54561.666666666664</c:v>
                </c:pt>
                <c:pt idx="22">
                  <c:v>55088.333333333336</c:v>
                </c:pt>
                <c:pt idx="23">
                  <c:v>54485</c:v>
                </c:pt>
                <c:pt idx="24">
                  <c:v>55484.166666666664</c:v>
                </c:pt>
                <c:pt idx="25">
                  <c:v>54629.166666666664</c:v>
                </c:pt>
                <c:pt idx="26">
                  <c:v>54108.333333333336</c:v>
                </c:pt>
                <c:pt idx="27">
                  <c:v>51968.333333333336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'Averaged data'!$M$2</c:f>
              <c:strCache>
                <c:ptCount val="1"/>
                <c:pt idx="0">
                  <c:v>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'Averaged data'!$A$3:$A$30</c:f>
              <c:numCache>
                <c:ptCount val="2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  <c:pt idx="6">
                  <c:v>75</c:v>
                </c:pt>
                <c:pt idx="7">
                  <c:v>90</c:v>
                </c:pt>
                <c:pt idx="8">
                  <c:v>105</c:v>
                </c:pt>
                <c:pt idx="9">
                  <c:v>120</c:v>
                </c:pt>
                <c:pt idx="10">
                  <c:v>135</c:v>
                </c:pt>
                <c:pt idx="11">
                  <c:v>150</c:v>
                </c:pt>
                <c:pt idx="12">
                  <c:v>165</c:v>
                </c:pt>
                <c:pt idx="13">
                  <c:v>180</c:v>
                </c:pt>
                <c:pt idx="14">
                  <c:v>195</c:v>
                </c:pt>
                <c:pt idx="15">
                  <c:v>210</c:v>
                </c:pt>
                <c:pt idx="16">
                  <c:v>225</c:v>
                </c:pt>
                <c:pt idx="17">
                  <c:v>240</c:v>
                </c:pt>
                <c:pt idx="18">
                  <c:v>255</c:v>
                </c:pt>
                <c:pt idx="19">
                  <c:v>270</c:v>
                </c:pt>
                <c:pt idx="20">
                  <c:v>285</c:v>
                </c:pt>
                <c:pt idx="21">
                  <c:v>300</c:v>
                </c:pt>
                <c:pt idx="22">
                  <c:v>315</c:v>
                </c:pt>
                <c:pt idx="23">
                  <c:v>330</c:v>
                </c:pt>
                <c:pt idx="24">
                  <c:v>345</c:v>
                </c:pt>
                <c:pt idx="25">
                  <c:v>360</c:v>
                </c:pt>
                <c:pt idx="26">
                  <c:v>375</c:v>
                </c:pt>
                <c:pt idx="27">
                  <c:v>390</c:v>
                </c:pt>
              </c:numCache>
            </c:numRef>
          </c:xVal>
          <c:yVal>
            <c:numRef>
              <c:f>'Averaged data'!$M$3:$M$30</c:f>
              <c:numCache>
                <c:ptCount val="28"/>
                <c:pt idx="0">
                  <c:v>2413.3333333333335</c:v>
                </c:pt>
                <c:pt idx="1">
                  <c:v>1902.5</c:v>
                </c:pt>
                <c:pt idx="2">
                  <c:v>3430</c:v>
                </c:pt>
                <c:pt idx="3">
                  <c:v>7872.5</c:v>
                </c:pt>
                <c:pt idx="4">
                  <c:v>17135</c:v>
                </c:pt>
                <c:pt idx="5">
                  <c:v>27005</c:v>
                </c:pt>
                <c:pt idx="6">
                  <c:v>31845</c:v>
                </c:pt>
                <c:pt idx="7">
                  <c:v>37295</c:v>
                </c:pt>
                <c:pt idx="8">
                  <c:v>38295.833333333336</c:v>
                </c:pt>
                <c:pt idx="9">
                  <c:v>40660.833333333336</c:v>
                </c:pt>
                <c:pt idx="10">
                  <c:v>42664.166666666664</c:v>
                </c:pt>
                <c:pt idx="11">
                  <c:v>48348.333333333336</c:v>
                </c:pt>
                <c:pt idx="12">
                  <c:v>46988.333333333336</c:v>
                </c:pt>
                <c:pt idx="13">
                  <c:v>47633.333333333336</c:v>
                </c:pt>
                <c:pt idx="14">
                  <c:v>48628.333333333336</c:v>
                </c:pt>
                <c:pt idx="15">
                  <c:v>50559.166666666664</c:v>
                </c:pt>
                <c:pt idx="16">
                  <c:v>52654.166666666664</c:v>
                </c:pt>
                <c:pt idx="17">
                  <c:v>55509.166666666664</c:v>
                </c:pt>
                <c:pt idx="18">
                  <c:v>55045.833333333336</c:v>
                </c:pt>
                <c:pt idx="19">
                  <c:v>56270.833333333336</c:v>
                </c:pt>
                <c:pt idx="20">
                  <c:v>57455</c:v>
                </c:pt>
                <c:pt idx="21">
                  <c:v>57341.666666666664</c:v>
                </c:pt>
                <c:pt idx="22">
                  <c:v>60002.5</c:v>
                </c:pt>
                <c:pt idx="23">
                  <c:v>57755</c:v>
                </c:pt>
                <c:pt idx="24">
                  <c:v>58475</c:v>
                </c:pt>
                <c:pt idx="25">
                  <c:v>57844.166666666664</c:v>
                </c:pt>
                <c:pt idx="26">
                  <c:v>57172.5</c:v>
                </c:pt>
                <c:pt idx="27">
                  <c:v>55770.833333333336</c:v>
                </c:pt>
              </c:numCache>
            </c:numRef>
          </c:yVal>
          <c:smooth val="1"/>
        </c:ser>
        <c:axId val="66758121"/>
        <c:axId val="63952178"/>
      </c:scatterChart>
      <c:valAx>
        <c:axId val="66758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52178"/>
        <c:crosses val="autoZero"/>
        <c:crossBetween val="midCat"/>
        <c:dispUnits/>
      </c:valAx>
      <c:valAx>
        <c:axId val="63952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581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GFP fluorescent of pLux construct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'Formatted Data'!$F$97</c:f>
              <c:strCache>
                <c:ptCount val="1"/>
                <c:pt idx="0">
                  <c:v>3 nM (B05 ) -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'Formatted Data'!$G$98:$G$127</c:f>
                <c:numCache>
                  <c:ptCount val="30"/>
                  <c:pt idx="0">
                    <c:v>0</c:v>
                  </c:pt>
                  <c:pt idx="1">
                    <c:v>66.9473193377584</c:v>
                  </c:pt>
                  <c:pt idx="2">
                    <c:v>51.12987559751022</c:v>
                  </c:pt>
                  <c:pt idx="3">
                    <c:v>46.12987559751022</c:v>
                  </c:pt>
                  <c:pt idx="4">
                    <c:v>44.21528722894093</c:v>
                  </c:pt>
                  <c:pt idx="5">
                    <c:v>74.76558441271001</c:v>
                  </c:pt>
                  <c:pt idx="6">
                    <c:v>143.32329280830953</c:v>
                  </c:pt>
                  <c:pt idx="7">
                    <c:v>134.22847983320085</c:v>
                  </c:pt>
                  <c:pt idx="8">
                    <c:v>226.7208320464173</c:v>
                  </c:pt>
                  <c:pt idx="9">
                    <c:v>216.03249929818918</c:v>
                  </c:pt>
                  <c:pt idx="10">
                    <c:v>129.97419820706264</c:v>
                  </c:pt>
                  <c:pt idx="11">
                    <c:v>153.10127202163665</c:v>
                  </c:pt>
                  <c:pt idx="12">
                    <c:v>145.46638514849343</c:v>
                  </c:pt>
                  <c:pt idx="13">
                    <c:v>334.6921619010844</c:v>
                  </c:pt>
                  <c:pt idx="14">
                    <c:v>247.2540276128364</c:v>
                  </c:pt>
                  <c:pt idx="15">
                    <c:v>332.350474771816</c:v>
                  </c:pt>
                  <c:pt idx="16">
                    <c:v>422.9344852572382</c:v>
                  </c:pt>
                  <c:pt idx="17">
                    <c:v>125.47652874898812</c:v>
                  </c:pt>
                  <c:pt idx="18">
                    <c:v>471.498743579697</c:v>
                  </c:pt>
                  <c:pt idx="19">
                    <c:v>189.80252896102306</c:v>
                  </c:pt>
                  <c:pt idx="20">
                    <c:v>201.04421270043483</c:v>
                  </c:pt>
                  <c:pt idx="21">
                    <c:v>133.71156384205216</c:v>
                  </c:pt>
                  <c:pt idx="22">
                    <c:v>195.87517736293879</c:v>
                  </c:pt>
                  <c:pt idx="23">
                    <c:v>283.6345087778175</c:v>
                  </c:pt>
                  <c:pt idx="24">
                    <c:v>30.166114784235834</c:v>
                  </c:pt>
                  <c:pt idx="25">
                    <c:v>416.15062887226134</c:v>
                  </c:pt>
                  <c:pt idx="26">
                    <c:v>269.3177342612721</c:v>
                  </c:pt>
                  <c:pt idx="27">
                    <c:v>227.01726659579128</c:v>
                  </c:pt>
                  <c:pt idx="28">
                    <c:v>428.247255855927</c:v>
                  </c:pt>
                  <c:pt idx="29">
                    <c:v>0</c:v>
                  </c:pt>
                </c:numCache>
              </c:numRef>
            </c:plus>
            <c:minus>
              <c:numRef>
                <c:f>'Formatted Data'!$G$98:$G$127</c:f>
                <c:numCache>
                  <c:ptCount val="30"/>
                  <c:pt idx="0">
                    <c:v>0</c:v>
                  </c:pt>
                  <c:pt idx="1">
                    <c:v>66.9473193377584</c:v>
                  </c:pt>
                  <c:pt idx="2">
                    <c:v>51.12987559751022</c:v>
                  </c:pt>
                  <c:pt idx="3">
                    <c:v>46.12987559751022</c:v>
                  </c:pt>
                  <c:pt idx="4">
                    <c:v>44.21528722894093</c:v>
                  </c:pt>
                  <c:pt idx="5">
                    <c:v>74.76558441271001</c:v>
                  </c:pt>
                  <c:pt idx="6">
                    <c:v>143.32329280830953</c:v>
                  </c:pt>
                  <c:pt idx="7">
                    <c:v>134.22847983320085</c:v>
                  </c:pt>
                  <c:pt idx="8">
                    <c:v>226.7208320464173</c:v>
                  </c:pt>
                  <c:pt idx="9">
                    <c:v>216.03249929818918</c:v>
                  </c:pt>
                  <c:pt idx="10">
                    <c:v>129.97419820706264</c:v>
                  </c:pt>
                  <c:pt idx="11">
                    <c:v>153.10127202163665</c:v>
                  </c:pt>
                  <c:pt idx="12">
                    <c:v>145.46638514849343</c:v>
                  </c:pt>
                  <c:pt idx="13">
                    <c:v>334.6921619010844</c:v>
                  </c:pt>
                  <c:pt idx="14">
                    <c:v>247.2540276128364</c:v>
                  </c:pt>
                  <c:pt idx="15">
                    <c:v>332.350474771816</c:v>
                  </c:pt>
                  <c:pt idx="16">
                    <c:v>422.9344852572382</c:v>
                  </c:pt>
                  <c:pt idx="17">
                    <c:v>125.47652874898812</c:v>
                  </c:pt>
                  <c:pt idx="18">
                    <c:v>471.498743579697</c:v>
                  </c:pt>
                  <c:pt idx="19">
                    <c:v>189.80252896102306</c:v>
                  </c:pt>
                  <c:pt idx="20">
                    <c:v>201.04421270043483</c:v>
                  </c:pt>
                  <c:pt idx="21">
                    <c:v>133.71156384205216</c:v>
                  </c:pt>
                  <c:pt idx="22">
                    <c:v>195.87517736293879</c:v>
                  </c:pt>
                  <c:pt idx="23">
                    <c:v>283.6345087778175</c:v>
                  </c:pt>
                  <c:pt idx="24">
                    <c:v>30.166114784235834</c:v>
                  </c:pt>
                  <c:pt idx="25">
                    <c:v>416.15062887226134</c:v>
                  </c:pt>
                  <c:pt idx="26">
                    <c:v>269.3177342612721</c:v>
                  </c:pt>
                  <c:pt idx="27">
                    <c:v>227.01726659579128</c:v>
                  </c:pt>
                  <c:pt idx="28">
                    <c:v>428.247255855927</c:v>
                  </c:pt>
                  <c:pt idx="29">
                    <c:v>0</c:v>
                  </c:pt>
                </c:numCache>
              </c:numRef>
            </c:minus>
            <c:noEndCap val="0"/>
          </c:errBars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45</c:v>
                </c:pt>
                <c:pt idx="6">
                  <c:v>60</c:v>
                </c:pt>
                <c:pt idx="7">
                  <c:v>75</c:v>
                </c:pt>
                <c:pt idx="8">
                  <c:v>90</c:v>
                </c:pt>
                <c:pt idx="9">
                  <c:v>105</c:v>
                </c:pt>
                <c:pt idx="10">
                  <c:v>120</c:v>
                </c:pt>
                <c:pt idx="11">
                  <c:v>135</c:v>
                </c:pt>
                <c:pt idx="12">
                  <c:v>150</c:v>
                </c:pt>
                <c:pt idx="13">
                  <c:v>165</c:v>
                </c:pt>
                <c:pt idx="14">
                  <c:v>180</c:v>
                </c:pt>
                <c:pt idx="15">
                  <c:v>195</c:v>
                </c:pt>
                <c:pt idx="16">
                  <c:v>210</c:v>
                </c:pt>
                <c:pt idx="17">
                  <c:v>225</c:v>
                </c:pt>
                <c:pt idx="18">
                  <c:v>240</c:v>
                </c:pt>
                <c:pt idx="19">
                  <c:v>255</c:v>
                </c:pt>
                <c:pt idx="20">
                  <c:v>270</c:v>
                </c:pt>
                <c:pt idx="21">
                  <c:v>285</c:v>
                </c:pt>
                <c:pt idx="22">
                  <c:v>300</c:v>
                </c:pt>
                <c:pt idx="23">
                  <c:v>315</c:v>
                </c:pt>
                <c:pt idx="24">
                  <c:v>330</c:v>
                </c:pt>
                <c:pt idx="25">
                  <c:v>345</c:v>
                </c:pt>
                <c:pt idx="26">
                  <c:v>360</c:v>
                </c:pt>
                <c:pt idx="27">
                  <c:v>375</c:v>
                </c:pt>
                <c:pt idx="28">
                  <c:v>390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Data'!$F$98:$F$137</c:f>
              <c:numCache>
                <c:ptCount val="40"/>
                <c:pt idx="0">
                  <c:v>0</c:v>
                </c:pt>
                <c:pt idx="1">
                  <c:v>2005</c:v>
                </c:pt>
                <c:pt idx="2">
                  <c:v>1467.5</c:v>
                </c:pt>
                <c:pt idx="3">
                  <c:v>1650</c:v>
                </c:pt>
                <c:pt idx="4">
                  <c:v>3062.5</c:v>
                </c:pt>
                <c:pt idx="5">
                  <c:v>7347.5</c:v>
                </c:pt>
                <c:pt idx="6">
                  <c:v>12877.5</c:v>
                </c:pt>
                <c:pt idx="7">
                  <c:v>17687.5</c:v>
                </c:pt>
                <c:pt idx="8">
                  <c:v>20565</c:v>
                </c:pt>
                <c:pt idx="9">
                  <c:v>22655</c:v>
                </c:pt>
                <c:pt idx="10">
                  <c:v>24452.5</c:v>
                </c:pt>
                <c:pt idx="11">
                  <c:v>26152.5</c:v>
                </c:pt>
                <c:pt idx="12">
                  <c:v>27302.5</c:v>
                </c:pt>
                <c:pt idx="13">
                  <c:v>28697.5</c:v>
                </c:pt>
                <c:pt idx="14">
                  <c:v>29660</c:v>
                </c:pt>
                <c:pt idx="15">
                  <c:v>30425</c:v>
                </c:pt>
                <c:pt idx="16">
                  <c:v>31647.5</c:v>
                </c:pt>
                <c:pt idx="17">
                  <c:v>32672.5</c:v>
                </c:pt>
                <c:pt idx="18">
                  <c:v>33980</c:v>
                </c:pt>
                <c:pt idx="19">
                  <c:v>34257.5</c:v>
                </c:pt>
                <c:pt idx="20">
                  <c:v>35042.5</c:v>
                </c:pt>
                <c:pt idx="21">
                  <c:v>35517.5</c:v>
                </c:pt>
                <c:pt idx="22">
                  <c:v>35262.5</c:v>
                </c:pt>
                <c:pt idx="23">
                  <c:v>36607.5</c:v>
                </c:pt>
                <c:pt idx="24">
                  <c:v>36242.5</c:v>
                </c:pt>
                <c:pt idx="25">
                  <c:v>35737.5</c:v>
                </c:pt>
                <c:pt idx="26">
                  <c:v>34582.5</c:v>
                </c:pt>
                <c:pt idx="27">
                  <c:v>34005</c:v>
                </c:pt>
                <c:pt idx="28">
                  <c:v>33592.5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'Formatted Data'!$H$97</c:f>
              <c:strCache>
                <c:ptCount val="1"/>
                <c:pt idx="0">
                  <c:v>3 nM (B10) -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'Formatted Data'!$I$98:$I$127</c:f>
                <c:numCache>
                  <c:ptCount val="30"/>
                  <c:pt idx="0">
                    <c:v>0</c:v>
                  </c:pt>
                  <c:pt idx="1">
                    <c:v>81.22155527824563</c:v>
                  </c:pt>
                  <c:pt idx="2">
                    <c:v>355.6756668709365</c:v>
                  </c:pt>
                  <c:pt idx="3">
                    <c:v>239.28970670233608</c:v>
                  </c:pt>
                  <c:pt idx="4">
                    <c:v>290.9251789014645</c:v>
                  </c:pt>
                  <c:pt idx="5">
                    <c:v>521.5935353458302</c:v>
                  </c:pt>
                  <c:pt idx="6">
                    <c:v>248.77243486497812</c:v>
                  </c:pt>
                  <c:pt idx="7">
                    <c:v>86.80260794538684</c:v>
                  </c:pt>
                  <c:pt idx="8">
                    <c:v>219.88411940667854</c:v>
                  </c:pt>
                  <c:pt idx="9">
                    <c:v>123.00560125872042</c:v>
                  </c:pt>
                  <c:pt idx="10">
                    <c:v>294.0801892755258</c:v>
                  </c:pt>
                  <c:pt idx="11">
                    <c:v>686.3989652685087</c:v>
                  </c:pt>
                  <c:pt idx="12">
                    <c:v>519.5415902919094</c:v>
                  </c:pt>
                  <c:pt idx="13">
                    <c:v>487.10061831861003</c:v>
                  </c:pt>
                  <c:pt idx="14">
                    <c:v>793.4269358048066</c:v>
                  </c:pt>
                  <c:pt idx="15">
                    <c:v>269.512129526543</c:v>
                  </c:pt>
                  <c:pt idx="16">
                    <c:v>1299.23507919728</c:v>
                  </c:pt>
                  <c:pt idx="17">
                    <c:v>286.04006160748287</c:v>
                  </c:pt>
                  <c:pt idx="18">
                    <c:v>138.02956745516775</c:v>
                  </c:pt>
                  <c:pt idx="19">
                    <c:v>759.3198711127391</c:v>
                  </c:pt>
                  <c:pt idx="20">
                    <c:v>278.8612787525831</c:v>
                  </c:pt>
                  <c:pt idx="21">
                    <c:v>169.59546368799678</c:v>
                  </c:pt>
                  <c:pt idx="22">
                    <c:v>473.89942062948495</c:v>
                  </c:pt>
                  <c:pt idx="23">
                    <c:v>384.4427086576245</c:v>
                  </c:pt>
                  <c:pt idx="24">
                    <c:v>199.67922333931784</c:v>
                  </c:pt>
                  <c:pt idx="25">
                    <c:v>222.60291625469299</c:v>
                  </c:pt>
                  <c:pt idx="26">
                    <c:v>173.56105916327067</c:v>
                  </c:pt>
                  <c:pt idx="27">
                    <c:v>511.1620293937506</c:v>
                  </c:pt>
                  <c:pt idx="28">
                    <c:v>481.6147321116293</c:v>
                  </c:pt>
                  <c:pt idx="29">
                    <c:v>0</c:v>
                  </c:pt>
                </c:numCache>
              </c:numRef>
            </c:plus>
            <c:minus>
              <c:numRef>
                <c:f>'Formatted Data'!$I$98:$I$127</c:f>
                <c:numCache>
                  <c:ptCount val="30"/>
                  <c:pt idx="0">
                    <c:v>0</c:v>
                  </c:pt>
                  <c:pt idx="1">
                    <c:v>81.22155527824563</c:v>
                  </c:pt>
                  <c:pt idx="2">
                    <c:v>355.6756668709365</c:v>
                  </c:pt>
                  <c:pt idx="3">
                    <c:v>239.28970670233608</c:v>
                  </c:pt>
                  <c:pt idx="4">
                    <c:v>290.9251789014645</c:v>
                  </c:pt>
                  <c:pt idx="5">
                    <c:v>521.5935353458302</c:v>
                  </c:pt>
                  <c:pt idx="6">
                    <c:v>248.77243486497812</c:v>
                  </c:pt>
                  <c:pt idx="7">
                    <c:v>86.80260794538684</c:v>
                  </c:pt>
                  <c:pt idx="8">
                    <c:v>219.88411940667854</c:v>
                  </c:pt>
                  <c:pt idx="9">
                    <c:v>123.00560125872042</c:v>
                  </c:pt>
                  <c:pt idx="10">
                    <c:v>294.0801892755258</c:v>
                  </c:pt>
                  <c:pt idx="11">
                    <c:v>686.3989652685087</c:v>
                  </c:pt>
                  <c:pt idx="12">
                    <c:v>519.5415902919094</c:v>
                  </c:pt>
                  <c:pt idx="13">
                    <c:v>487.10061831861003</c:v>
                  </c:pt>
                  <c:pt idx="14">
                    <c:v>793.4269358048066</c:v>
                  </c:pt>
                  <c:pt idx="15">
                    <c:v>269.512129526543</c:v>
                  </c:pt>
                  <c:pt idx="16">
                    <c:v>1299.23507919728</c:v>
                  </c:pt>
                  <c:pt idx="17">
                    <c:v>286.04006160748287</c:v>
                  </c:pt>
                  <c:pt idx="18">
                    <c:v>138.02956745516775</c:v>
                  </c:pt>
                  <c:pt idx="19">
                    <c:v>759.3198711127391</c:v>
                  </c:pt>
                  <c:pt idx="20">
                    <c:v>278.8612787525831</c:v>
                  </c:pt>
                  <c:pt idx="21">
                    <c:v>169.59546368799678</c:v>
                  </c:pt>
                  <c:pt idx="22">
                    <c:v>473.89942062948495</c:v>
                  </c:pt>
                  <c:pt idx="23">
                    <c:v>384.4427086576245</c:v>
                  </c:pt>
                  <c:pt idx="24">
                    <c:v>199.67922333931784</c:v>
                  </c:pt>
                  <c:pt idx="25">
                    <c:v>222.60291625469299</c:v>
                  </c:pt>
                  <c:pt idx="26">
                    <c:v>173.56105916327067</c:v>
                  </c:pt>
                  <c:pt idx="27">
                    <c:v>511.1620293937506</c:v>
                  </c:pt>
                  <c:pt idx="28">
                    <c:v>481.6147321116293</c:v>
                  </c:pt>
                  <c:pt idx="29">
                    <c:v>0</c:v>
                  </c:pt>
                </c:numCache>
              </c:numRef>
            </c:minus>
            <c:noEndCap val="0"/>
          </c:errBars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45</c:v>
                </c:pt>
                <c:pt idx="6">
                  <c:v>60</c:v>
                </c:pt>
                <c:pt idx="7">
                  <c:v>75</c:v>
                </c:pt>
                <c:pt idx="8">
                  <c:v>90</c:v>
                </c:pt>
                <c:pt idx="9">
                  <c:v>105</c:v>
                </c:pt>
                <c:pt idx="10">
                  <c:v>120</c:v>
                </c:pt>
                <c:pt idx="11">
                  <c:v>135</c:v>
                </c:pt>
                <c:pt idx="12">
                  <c:v>150</c:v>
                </c:pt>
                <c:pt idx="13">
                  <c:v>165</c:v>
                </c:pt>
                <c:pt idx="14">
                  <c:v>180</c:v>
                </c:pt>
                <c:pt idx="15">
                  <c:v>195</c:v>
                </c:pt>
                <c:pt idx="16">
                  <c:v>210</c:v>
                </c:pt>
                <c:pt idx="17">
                  <c:v>225</c:v>
                </c:pt>
                <c:pt idx="18">
                  <c:v>240</c:v>
                </c:pt>
                <c:pt idx="19">
                  <c:v>255</c:v>
                </c:pt>
                <c:pt idx="20">
                  <c:v>270</c:v>
                </c:pt>
                <c:pt idx="21">
                  <c:v>285</c:v>
                </c:pt>
                <c:pt idx="22">
                  <c:v>300</c:v>
                </c:pt>
                <c:pt idx="23">
                  <c:v>315</c:v>
                </c:pt>
                <c:pt idx="24">
                  <c:v>330</c:v>
                </c:pt>
                <c:pt idx="25">
                  <c:v>345</c:v>
                </c:pt>
                <c:pt idx="26">
                  <c:v>360</c:v>
                </c:pt>
                <c:pt idx="27">
                  <c:v>375</c:v>
                </c:pt>
                <c:pt idx="28">
                  <c:v>390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Data'!$H$98:$H$137</c:f>
              <c:numCache>
                <c:ptCount val="40"/>
                <c:pt idx="0">
                  <c:v>0</c:v>
                </c:pt>
                <c:pt idx="1">
                  <c:v>2557.5</c:v>
                </c:pt>
                <c:pt idx="2">
                  <c:v>1447.5</c:v>
                </c:pt>
                <c:pt idx="3">
                  <c:v>1820</c:v>
                </c:pt>
                <c:pt idx="4">
                  <c:v>3850</c:v>
                </c:pt>
                <c:pt idx="5">
                  <c:v>9425</c:v>
                </c:pt>
                <c:pt idx="6">
                  <c:v>17450</c:v>
                </c:pt>
                <c:pt idx="7">
                  <c:v>22925</c:v>
                </c:pt>
                <c:pt idx="8">
                  <c:v>27692.5</c:v>
                </c:pt>
                <c:pt idx="9">
                  <c:v>30152.5</c:v>
                </c:pt>
                <c:pt idx="10">
                  <c:v>33317.5</c:v>
                </c:pt>
                <c:pt idx="11">
                  <c:v>35795</c:v>
                </c:pt>
                <c:pt idx="12">
                  <c:v>39772.5</c:v>
                </c:pt>
                <c:pt idx="13">
                  <c:v>41612.5</c:v>
                </c:pt>
                <c:pt idx="14">
                  <c:v>41730</c:v>
                </c:pt>
                <c:pt idx="15">
                  <c:v>43692.5</c:v>
                </c:pt>
                <c:pt idx="16">
                  <c:v>46015</c:v>
                </c:pt>
                <c:pt idx="17">
                  <c:v>46562.5</c:v>
                </c:pt>
                <c:pt idx="18">
                  <c:v>49322.5</c:v>
                </c:pt>
                <c:pt idx="19">
                  <c:v>49775</c:v>
                </c:pt>
                <c:pt idx="20">
                  <c:v>51837.5</c:v>
                </c:pt>
                <c:pt idx="21">
                  <c:v>51665</c:v>
                </c:pt>
                <c:pt idx="22">
                  <c:v>52207.5</c:v>
                </c:pt>
                <c:pt idx="23">
                  <c:v>51807.5</c:v>
                </c:pt>
                <c:pt idx="24">
                  <c:v>53822.5</c:v>
                </c:pt>
                <c:pt idx="25">
                  <c:v>53035</c:v>
                </c:pt>
                <c:pt idx="26">
                  <c:v>52130</c:v>
                </c:pt>
                <c:pt idx="27">
                  <c:v>52132.5</c:v>
                </c:pt>
                <c:pt idx="28">
                  <c:v>52035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6"/>
          <c:order val="2"/>
          <c:tx>
            <c:strRef>
              <c:f>'Formatted Data'!$J$97</c:f>
              <c:strCache>
                <c:ptCount val="1"/>
                <c:pt idx="0">
                  <c:v>3 nM (E03) -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'Formatted Data'!$K$98:$K$127</c:f>
                <c:numCache>
                  <c:ptCount val="30"/>
                  <c:pt idx="0">
                    <c:v>0</c:v>
                  </c:pt>
                  <c:pt idx="1">
                    <c:v>50.7041466750736</c:v>
                  </c:pt>
                  <c:pt idx="2">
                    <c:v>55</c:v>
                  </c:pt>
                  <c:pt idx="3">
                    <c:v>28.804761428476166</c:v>
                  </c:pt>
                  <c:pt idx="4">
                    <c:v>98.03330114233404</c:v>
                  </c:pt>
                  <c:pt idx="5">
                    <c:v>134.34101401097712</c:v>
                  </c:pt>
                  <c:pt idx="6">
                    <c:v>658.6755056346128</c:v>
                  </c:pt>
                  <c:pt idx="7">
                    <c:v>659.4717972023954</c:v>
                  </c:pt>
                  <c:pt idx="8">
                    <c:v>101.39407428225724</c:v>
                  </c:pt>
                  <c:pt idx="9">
                    <c:v>401.15227522658773</c:v>
                  </c:pt>
                  <c:pt idx="10">
                    <c:v>235.74929499446233</c:v>
                  </c:pt>
                  <c:pt idx="11">
                    <c:v>820.458562042269</c:v>
                  </c:pt>
                  <c:pt idx="12">
                    <c:v>1084.2215000167473</c:v>
                  </c:pt>
                  <c:pt idx="13">
                    <c:v>407.86932528155523</c:v>
                  </c:pt>
                  <c:pt idx="14">
                    <c:v>456.21917104471476</c:v>
                  </c:pt>
                  <c:pt idx="15">
                    <c:v>851.6551836491642</c:v>
                  </c:pt>
                  <c:pt idx="16">
                    <c:v>421.7534392395008</c:v>
                  </c:pt>
                  <c:pt idx="17">
                    <c:v>466.7029910970636</c:v>
                  </c:pt>
                  <c:pt idx="18">
                    <c:v>598.9780767358484</c:v>
                  </c:pt>
                  <c:pt idx="19">
                    <c:v>180.80837001274767</c:v>
                  </c:pt>
                  <c:pt idx="20">
                    <c:v>424.95039389591403</c:v>
                  </c:pt>
                  <c:pt idx="21">
                    <c:v>642.5473838599502</c:v>
                  </c:pt>
                  <c:pt idx="22">
                    <c:v>721.9553682064177</c:v>
                  </c:pt>
                  <c:pt idx="23">
                    <c:v>297.70628092985083</c:v>
                  </c:pt>
                  <c:pt idx="24">
                    <c:v>588.8378770400792</c:v>
                  </c:pt>
                  <c:pt idx="25">
                    <c:v>364.71819801075895</c:v>
                  </c:pt>
                  <c:pt idx="26">
                    <c:v>401.09906807855367</c:v>
                  </c:pt>
                  <c:pt idx="27">
                    <c:v>291.9378562220979</c:v>
                  </c:pt>
                  <c:pt idx="28">
                    <c:v>534.170848013935</c:v>
                  </c:pt>
                  <c:pt idx="29">
                    <c:v>0</c:v>
                  </c:pt>
                </c:numCache>
              </c:numRef>
            </c:plus>
            <c:minus>
              <c:numRef>
                <c:f>'Formatted Data'!$K$98:$K$127</c:f>
                <c:numCache>
                  <c:ptCount val="30"/>
                  <c:pt idx="0">
                    <c:v>0</c:v>
                  </c:pt>
                  <c:pt idx="1">
                    <c:v>50.7041466750736</c:v>
                  </c:pt>
                  <c:pt idx="2">
                    <c:v>55</c:v>
                  </c:pt>
                  <c:pt idx="3">
                    <c:v>28.804761428476166</c:v>
                  </c:pt>
                  <c:pt idx="4">
                    <c:v>98.03330114233404</c:v>
                  </c:pt>
                  <c:pt idx="5">
                    <c:v>134.34101401097712</c:v>
                  </c:pt>
                  <c:pt idx="6">
                    <c:v>658.6755056346128</c:v>
                  </c:pt>
                  <c:pt idx="7">
                    <c:v>659.4717972023954</c:v>
                  </c:pt>
                  <c:pt idx="8">
                    <c:v>101.39407428225724</c:v>
                  </c:pt>
                  <c:pt idx="9">
                    <c:v>401.15227522658773</c:v>
                  </c:pt>
                  <c:pt idx="10">
                    <c:v>235.74929499446233</c:v>
                  </c:pt>
                  <c:pt idx="11">
                    <c:v>820.458562042269</c:v>
                  </c:pt>
                  <c:pt idx="12">
                    <c:v>1084.2215000167473</c:v>
                  </c:pt>
                  <c:pt idx="13">
                    <c:v>407.86932528155523</c:v>
                  </c:pt>
                  <c:pt idx="14">
                    <c:v>456.21917104471476</c:v>
                  </c:pt>
                  <c:pt idx="15">
                    <c:v>851.6551836491642</c:v>
                  </c:pt>
                  <c:pt idx="16">
                    <c:v>421.7534392395008</c:v>
                  </c:pt>
                  <c:pt idx="17">
                    <c:v>466.7029910970636</c:v>
                  </c:pt>
                  <c:pt idx="18">
                    <c:v>598.9780767358484</c:v>
                  </c:pt>
                  <c:pt idx="19">
                    <c:v>180.80837001274767</c:v>
                  </c:pt>
                  <c:pt idx="20">
                    <c:v>424.95039389591403</c:v>
                  </c:pt>
                  <c:pt idx="21">
                    <c:v>642.5473838599502</c:v>
                  </c:pt>
                  <c:pt idx="22">
                    <c:v>721.9553682064177</c:v>
                  </c:pt>
                  <c:pt idx="23">
                    <c:v>297.70628092985083</c:v>
                  </c:pt>
                  <c:pt idx="24">
                    <c:v>588.8378770400792</c:v>
                  </c:pt>
                  <c:pt idx="25">
                    <c:v>364.71819801075895</c:v>
                  </c:pt>
                  <c:pt idx="26">
                    <c:v>401.09906807855367</c:v>
                  </c:pt>
                  <c:pt idx="27">
                    <c:v>291.9378562220979</c:v>
                  </c:pt>
                  <c:pt idx="28">
                    <c:v>534.170848013935</c:v>
                  </c:pt>
                  <c:pt idx="29">
                    <c:v>0</c:v>
                  </c:pt>
                </c:numCache>
              </c:numRef>
            </c:minus>
            <c:noEndCap val="0"/>
          </c:errBars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45</c:v>
                </c:pt>
                <c:pt idx="6">
                  <c:v>60</c:v>
                </c:pt>
                <c:pt idx="7">
                  <c:v>75</c:v>
                </c:pt>
                <c:pt idx="8">
                  <c:v>90</c:v>
                </c:pt>
                <c:pt idx="9">
                  <c:v>105</c:v>
                </c:pt>
                <c:pt idx="10">
                  <c:v>120</c:v>
                </c:pt>
                <c:pt idx="11">
                  <c:v>135</c:v>
                </c:pt>
                <c:pt idx="12">
                  <c:v>150</c:v>
                </c:pt>
                <c:pt idx="13">
                  <c:v>165</c:v>
                </c:pt>
                <c:pt idx="14">
                  <c:v>180</c:v>
                </c:pt>
                <c:pt idx="15">
                  <c:v>195</c:v>
                </c:pt>
                <c:pt idx="16">
                  <c:v>210</c:v>
                </c:pt>
                <c:pt idx="17">
                  <c:v>225</c:v>
                </c:pt>
                <c:pt idx="18">
                  <c:v>240</c:v>
                </c:pt>
                <c:pt idx="19">
                  <c:v>255</c:v>
                </c:pt>
                <c:pt idx="20">
                  <c:v>270</c:v>
                </c:pt>
                <c:pt idx="21">
                  <c:v>285</c:v>
                </c:pt>
                <c:pt idx="22">
                  <c:v>300</c:v>
                </c:pt>
                <c:pt idx="23">
                  <c:v>315</c:v>
                </c:pt>
                <c:pt idx="24">
                  <c:v>330</c:v>
                </c:pt>
                <c:pt idx="25">
                  <c:v>345</c:v>
                </c:pt>
                <c:pt idx="26">
                  <c:v>360</c:v>
                </c:pt>
                <c:pt idx="27">
                  <c:v>375</c:v>
                </c:pt>
                <c:pt idx="28">
                  <c:v>390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Data'!$J$98:$J$137</c:f>
              <c:numCache>
                <c:ptCount val="40"/>
                <c:pt idx="0">
                  <c:v>0</c:v>
                </c:pt>
                <c:pt idx="1">
                  <c:v>2435</c:v>
                </c:pt>
                <c:pt idx="2">
                  <c:v>1957.5</c:v>
                </c:pt>
                <c:pt idx="3">
                  <c:v>2272.5</c:v>
                </c:pt>
                <c:pt idx="4">
                  <c:v>4080</c:v>
                </c:pt>
                <c:pt idx="5">
                  <c:v>9625</c:v>
                </c:pt>
                <c:pt idx="6">
                  <c:v>15185</c:v>
                </c:pt>
                <c:pt idx="7">
                  <c:v>21282.5</c:v>
                </c:pt>
                <c:pt idx="8">
                  <c:v>27002.5</c:v>
                </c:pt>
                <c:pt idx="9">
                  <c:v>28282.5</c:v>
                </c:pt>
                <c:pt idx="10">
                  <c:v>30880</c:v>
                </c:pt>
                <c:pt idx="11">
                  <c:v>35842.5</c:v>
                </c:pt>
                <c:pt idx="12">
                  <c:v>38122.5</c:v>
                </c:pt>
                <c:pt idx="13">
                  <c:v>37070</c:v>
                </c:pt>
                <c:pt idx="14">
                  <c:v>38170</c:v>
                </c:pt>
                <c:pt idx="15">
                  <c:v>41735</c:v>
                </c:pt>
                <c:pt idx="16">
                  <c:v>41800</c:v>
                </c:pt>
                <c:pt idx="17">
                  <c:v>46662.5</c:v>
                </c:pt>
                <c:pt idx="18">
                  <c:v>45822.5</c:v>
                </c:pt>
                <c:pt idx="19">
                  <c:v>44882.5</c:v>
                </c:pt>
                <c:pt idx="20">
                  <c:v>46150</c:v>
                </c:pt>
                <c:pt idx="21">
                  <c:v>46462.5</c:v>
                </c:pt>
                <c:pt idx="22">
                  <c:v>45740</c:v>
                </c:pt>
                <c:pt idx="23">
                  <c:v>46722.5</c:v>
                </c:pt>
                <c:pt idx="24">
                  <c:v>45627.5</c:v>
                </c:pt>
                <c:pt idx="25">
                  <c:v>45702.5</c:v>
                </c:pt>
                <c:pt idx="26">
                  <c:v>45475</c:v>
                </c:pt>
                <c:pt idx="27">
                  <c:v>44252.5</c:v>
                </c:pt>
                <c:pt idx="28">
                  <c:v>44745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8"/>
          <c:order val="3"/>
          <c:tx>
            <c:strRef>
              <c:f>'Formatted Data'!$L$97</c:f>
              <c:strCache>
                <c:ptCount val="1"/>
                <c:pt idx="0">
                  <c:v>5 nM (E06) -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'Formatted Data'!$M$98:$M$127</c:f>
                <c:numCache>
                  <c:ptCount val="30"/>
                  <c:pt idx="0">
                    <c:v>0</c:v>
                  </c:pt>
                  <c:pt idx="1">
                    <c:v>406.60491641030507</c:v>
                  </c:pt>
                  <c:pt idx="2">
                    <c:v>114.08329997330664</c:v>
                  </c:pt>
                  <c:pt idx="3">
                    <c:v>225.81289213570238</c:v>
                  </c:pt>
                  <c:pt idx="4">
                    <c:v>440.542173981403</c:v>
                  </c:pt>
                  <c:pt idx="5">
                    <c:v>416.9343897752325</c:v>
                  </c:pt>
                  <c:pt idx="6">
                    <c:v>200.6825660774783</c:v>
                  </c:pt>
                  <c:pt idx="7">
                    <c:v>468.49217900629134</c:v>
                  </c:pt>
                  <c:pt idx="8">
                    <c:v>83.16496580927726</c:v>
                  </c:pt>
                  <c:pt idx="9">
                    <c:v>270.1345648037308</c:v>
                  </c:pt>
                  <c:pt idx="10">
                    <c:v>178.48012572444472</c:v>
                  </c:pt>
                  <c:pt idx="11">
                    <c:v>207.62729428094696</c:v>
                  </c:pt>
                  <c:pt idx="12">
                    <c:v>452.1707765615839</c:v>
                  </c:pt>
                  <c:pt idx="13">
                    <c:v>318.2207001484488</c:v>
                  </c:pt>
                  <c:pt idx="14">
                    <c:v>242.95521860042066</c:v>
                  </c:pt>
                  <c:pt idx="15">
                    <c:v>212.9262689833426</c:v>
                  </c:pt>
                  <c:pt idx="16">
                    <c:v>461.70810082269537</c:v>
                  </c:pt>
                  <c:pt idx="17">
                    <c:v>237.37169570450396</c:v>
                  </c:pt>
                  <c:pt idx="18">
                    <c:v>238.79710664651714</c:v>
                  </c:pt>
                  <c:pt idx="19">
                    <c:v>683.4410484209056</c:v>
                  </c:pt>
                  <c:pt idx="20">
                    <c:v>432.8629063925344</c:v>
                  </c:pt>
                  <c:pt idx="21">
                    <c:v>424.2453537806551</c:v>
                  </c:pt>
                  <c:pt idx="22">
                    <c:v>339.16562759605705</c:v>
                  </c:pt>
                  <c:pt idx="23">
                    <c:v>555.4724593260373</c:v>
                  </c:pt>
                  <c:pt idx="24">
                    <c:v>547.8551065124714</c:v>
                  </c:pt>
                  <c:pt idx="25">
                    <c:v>405.68505994877626</c:v>
                  </c:pt>
                  <c:pt idx="26">
                    <c:v>625.2581726591028</c:v>
                  </c:pt>
                  <c:pt idx="27">
                    <c:v>601.9645438940797</c:v>
                  </c:pt>
                  <c:pt idx="28">
                    <c:v>596.588350374869</c:v>
                  </c:pt>
                  <c:pt idx="29">
                    <c:v>0</c:v>
                  </c:pt>
                </c:numCache>
              </c:numRef>
            </c:plus>
            <c:minus>
              <c:numRef>
                <c:f>'Formatted Data'!$M$98:$M$127</c:f>
                <c:numCache>
                  <c:ptCount val="30"/>
                  <c:pt idx="0">
                    <c:v>0</c:v>
                  </c:pt>
                  <c:pt idx="1">
                    <c:v>406.60491641030507</c:v>
                  </c:pt>
                  <c:pt idx="2">
                    <c:v>114.08329997330664</c:v>
                  </c:pt>
                  <c:pt idx="3">
                    <c:v>225.81289213570238</c:v>
                  </c:pt>
                  <c:pt idx="4">
                    <c:v>440.542173981403</c:v>
                  </c:pt>
                  <c:pt idx="5">
                    <c:v>416.9343897752325</c:v>
                  </c:pt>
                  <c:pt idx="6">
                    <c:v>200.6825660774783</c:v>
                  </c:pt>
                  <c:pt idx="7">
                    <c:v>468.49217900629134</c:v>
                  </c:pt>
                  <c:pt idx="8">
                    <c:v>83.16496580927726</c:v>
                  </c:pt>
                  <c:pt idx="9">
                    <c:v>270.1345648037308</c:v>
                  </c:pt>
                  <c:pt idx="10">
                    <c:v>178.48012572444472</c:v>
                  </c:pt>
                  <c:pt idx="11">
                    <c:v>207.62729428094696</c:v>
                  </c:pt>
                  <c:pt idx="12">
                    <c:v>452.1707765615839</c:v>
                  </c:pt>
                  <c:pt idx="13">
                    <c:v>318.2207001484488</c:v>
                  </c:pt>
                  <c:pt idx="14">
                    <c:v>242.95521860042066</c:v>
                  </c:pt>
                  <c:pt idx="15">
                    <c:v>212.9262689833426</c:v>
                  </c:pt>
                  <c:pt idx="16">
                    <c:v>461.70810082269537</c:v>
                  </c:pt>
                  <c:pt idx="17">
                    <c:v>237.37169570450396</c:v>
                  </c:pt>
                  <c:pt idx="18">
                    <c:v>238.79710664651714</c:v>
                  </c:pt>
                  <c:pt idx="19">
                    <c:v>683.4410484209056</c:v>
                  </c:pt>
                  <c:pt idx="20">
                    <c:v>432.8629063925344</c:v>
                  </c:pt>
                  <c:pt idx="21">
                    <c:v>424.2453537806551</c:v>
                  </c:pt>
                  <c:pt idx="22">
                    <c:v>339.16562759605705</c:v>
                  </c:pt>
                  <c:pt idx="23">
                    <c:v>555.4724593260373</c:v>
                  </c:pt>
                  <c:pt idx="24">
                    <c:v>547.8551065124714</c:v>
                  </c:pt>
                  <c:pt idx="25">
                    <c:v>405.68505994877626</c:v>
                  </c:pt>
                  <c:pt idx="26">
                    <c:v>625.2581726591028</c:v>
                  </c:pt>
                  <c:pt idx="27">
                    <c:v>601.9645438940797</c:v>
                  </c:pt>
                  <c:pt idx="28">
                    <c:v>596.588350374869</c:v>
                  </c:pt>
                  <c:pt idx="29">
                    <c:v>0</c:v>
                  </c:pt>
                </c:numCache>
              </c:numRef>
            </c:minus>
            <c:noEndCap val="0"/>
          </c:errBars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45</c:v>
                </c:pt>
                <c:pt idx="6">
                  <c:v>60</c:v>
                </c:pt>
                <c:pt idx="7">
                  <c:v>75</c:v>
                </c:pt>
                <c:pt idx="8">
                  <c:v>90</c:v>
                </c:pt>
                <c:pt idx="9">
                  <c:v>105</c:v>
                </c:pt>
                <c:pt idx="10">
                  <c:v>120</c:v>
                </c:pt>
                <c:pt idx="11">
                  <c:v>135</c:v>
                </c:pt>
                <c:pt idx="12">
                  <c:v>150</c:v>
                </c:pt>
                <c:pt idx="13">
                  <c:v>165</c:v>
                </c:pt>
                <c:pt idx="14">
                  <c:v>180</c:v>
                </c:pt>
                <c:pt idx="15">
                  <c:v>195</c:v>
                </c:pt>
                <c:pt idx="16">
                  <c:v>210</c:v>
                </c:pt>
                <c:pt idx="17">
                  <c:v>225</c:v>
                </c:pt>
                <c:pt idx="18">
                  <c:v>240</c:v>
                </c:pt>
                <c:pt idx="19">
                  <c:v>255</c:v>
                </c:pt>
                <c:pt idx="20">
                  <c:v>270</c:v>
                </c:pt>
                <c:pt idx="21">
                  <c:v>285</c:v>
                </c:pt>
                <c:pt idx="22">
                  <c:v>300</c:v>
                </c:pt>
                <c:pt idx="23">
                  <c:v>315</c:v>
                </c:pt>
                <c:pt idx="24">
                  <c:v>330</c:v>
                </c:pt>
                <c:pt idx="25">
                  <c:v>345</c:v>
                </c:pt>
                <c:pt idx="26">
                  <c:v>360</c:v>
                </c:pt>
                <c:pt idx="27">
                  <c:v>375</c:v>
                </c:pt>
                <c:pt idx="28">
                  <c:v>390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Data'!$L$98:$L$137</c:f>
              <c:numCache>
                <c:ptCount val="40"/>
                <c:pt idx="0">
                  <c:v>0</c:v>
                </c:pt>
                <c:pt idx="1">
                  <c:v>2122.5</c:v>
                </c:pt>
                <c:pt idx="2">
                  <c:v>2110</c:v>
                </c:pt>
                <c:pt idx="3">
                  <c:v>3580</c:v>
                </c:pt>
                <c:pt idx="4">
                  <c:v>7652.5</c:v>
                </c:pt>
                <c:pt idx="5">
                  <c:v>16542.5</c:v>
                </c:pt>
                <c:pt idx="6">
                  <c:v>27145</c:v>
                </c:pt>
                <c:pt idx="7">
                  <c:v>31480</c:v>
                </c:pt>
                <c:pt idx="8">
                  <c:v>35757.5</c:v>
                </c:pt>
                <c:pt idx="9">
                  <c:v>39365</c:v>
                </c:pt>
                <c:pt idx="10">
                  <c:v>41860</c:v>
                </c:pt>
                <c:pt idx="11">
                  <c:v>44265</c:v>
                </c:pt>
                <c:pt idx="12">
                  <c:v>50090</c:v>
                </c:pt>
                <c:pt idx="13">
                  <c:v>52325</c:v>
                </c:pt>
                <c:pt idx="14">
                  <c:v>49792.5</c:v>
                </c:pt>
                <c:pt idx="15">
                  <c:v>51062.5</c:v>
                </c:pt>
                <c:pt idx="16">
                  <c:v>52580</c:v>
                </c:pt>
                <c:pt idx="17">
                  <c:v>54105</c:v>
                </c:pt>
                <c:pt idx="18">
                  <c:v>55660</c:v>
                </c:pt>
                <c:pt idx="19">
                  <c:v>56877.5</c:v>
                </c:pt>
                <c:pt idx="20">
                  <c:v>58397.5</c:v>
                </c:pt>
                <c:pt idx="21">
                  <c:v>58627.5</c:v>
                </c:pt>
                <c:pt idx="22">
                  <c:v>59107.5</c:v>
                </c:pt>
                <c:pt idx="23">
                  <c:v>59190</c:v>
                </c:pt>
                <c:pt idx="24">
                  <c:v>58795</c:v>
                </c:pt>
                <c:pt idx="25">
                  <c:v>59800</c:v>
                </c:pt>
                <c:pt idx="26">
                  <c:v>58512.5</c:v>
                </c:pt>
                <c:pt idx="27">
                  <c:v>57567.5</c:v>
                </c:pt>
                <c:pt idx="28">
                  <c:v>56490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10"/>
          <c:order val="4"/>
          <c:tx>
            <c:strRef>
              <c:f>'Formatted Data'!$N$97</c:f>
              <c:strCache>
                <c:ptCount val="1"/>
                <c:pt idx="0">
                  <c:v>5 nM (E08) -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'Formatted Data'!$O$98:$O$127</c:f>
                <c:numCache>
                  <c:ptCount val="30"/>
                  <c:pt idx="0">
                    <c:v>0</c:v>
                  </c:pt>
                  <c:pt idx="1">
                    <c:v>226.58041538381724</c:v>
                  </c:pt>
                  <c:pt idx="2">
                    <c:v>205.51214796017152</c:v>
                  </c:pt>
                  <c:pt idx="3">
                    <c:v>235.57898140695016</c:v>
                  </c:pt>
                  <c:pt idx="4">
                    <c:v>141.07205306139258</c:v>
                  </c:pt>
                  <c:pt idx="5">
                    <c:v>147.08832370785245</c:v>
                  </c:pt>
                  <c:pt idx="6">
                    <c:v>203.2422760159901</c:v>
                  </c:pt>
                  <c:pt idx="7">
                    <c:v>153.43629385474878</c:v>
                  </c:pt>
                  <c:pt idx="8">
                    <c:v>261.06481423416926</c:v>
                  </c:pt>
                  <c:pt idx="9">
                    <c:v>261.6820522611939</c:v>
                  </c:pt>
                  <c:pt idx="10">
                    <c:v>165.46798077917737</c:v>
                  </c:pt>
                  <c:pt idx="11">
                    <c:v>239.84584987095246</c:v>
                  </c:pt>
                  <c:pt idx="12">
                    <c:v>353.03702985450366</c:v>
                  </c:pt>
                  <c:pt idx="13">
                    <c:v>163.40577998671802</c:v>
                  </c:pt>
                  <c:pt idx="14">
                    <c:v>293.94492122744555</c:v>
                  </c:pt>
                  <c:pt idx="15">
                    <c:v>468.85162857678245</c:v>
                  </c:pt>
                  <c:pt idx="16">
                    <c:v>274.7157427488204</c:v>
                  </c:pt>
                  <c:pt idx="17">
                    <c:v>155.71917633714924</c:v>
                  </c:pt>
                  <c:pt idx="18">
                    <c:v>278.338479654577</c:v>
                  </c:pt>
                  <c:pt idx="19">
                    <c:v>571.0443648847843</c:v>
                  </c:pt>
                  <c:pt idx="20">
                    <c:v>318.72758884101984</c:v>
                  </c:pt>
                  <c:pt idx="21">
                    <c:v>493.05737367649715</c:v>
                  </c:pt>
                  <c:pt idx="22">
                    <c:v>356.6153201061258</c:v>
                  </c:pt>
                  <c:pt idx="23">
                    <c:v>493.7483929107441</c:v>
                  </c:pt>
                  <c:pt idx="24">
                    <c:v>156.07944929738127</c:v>
                  </c:pt>
                  <c:pt idx="25">
                    <c:v>413.92862405793096</c:v>
                  </c:pt>
                  <c:pt idx="26">
                    <c:v>317.40268648675413</c:v>
                  </c:pt>
                  <c:pt idx="27">
                    <c:v>246.24676163629638</c:v>
                  </c:pt>
                  <c:pt idx="28">
                    <c:v>335.26162465444503</c:v>
                  </c:pt>
                  <c:pt idx="29">
                    <c:v>0</c:v>
                  </c:pt>
                </c:numCache>
              </c:numRef>
            </c:plus>
            <c:minus>
              <c:numRef>
                <c:f>'Formatted Data'!$O$98:$O$127</c:f>
                <c:numCache>
                  <c:ptCount val="30"/>
                  <c:pt idx="0">
                    <c:v>0</c:v>
                  </c:pt>
                  <c:pt idx="1">
                    <c:v>226.58041538381724</c:v>
                  </c:pt>
                  <c:pt idx="2">
                    <c:v>205.51214796017152</c:v>
                  </c:pt>
                  <c:pt idx="3">
                    <c:v>235.57898140695016</c:v>
                  </c:pt>
                  <c:pt idx="4">
                    <c:v>141.07205306139258</c:v>
                  </c:pt>
                  <c:pt idx="5">
                    <c:v>147.08832370785245</c:v>
                  </c:pt>
                  <c:pt idx="6">
                    <c:v>203.2422760159901</c:v>
                  </c:pt>
                  <c:pt idx="7">
                    <c:v>153.43629385474878</c:v>
                  </c:pt>
                  <c:pt idx="8">
                    <c:v>261.06481423416926</c:v>
                  </c:pt>
                  <c:pt idx="9">
                    <c:v>261.6820522611939</c:v>
                  </c:pt>
                  <c:pt idx="10">
                    <c:v>165.46798077917737</c:v>
                  </c:pt>
                  <c:pt idx="11">
                    <c:v>239.84584987095246</c:v>
                  </c:pt>
                  <c:pt idx="12">
                    <c:v>353.03702985450366</c:v>
                  </c:pt>
                  <c:pt idx="13">
                    <c:v>163.40577998671802</c:v>
                  </c:pt>
                  <c:pt idx="14">
                    <c:v>293.94492122744555</c:v>
                  </c:pt>
                  <c:pt idx="15">
                    <c:v>468.85162857678245</c:v>
                  </c:pt>
                  <c:pt idx="16">
                    <c:v>274.7157427488204</c:v>
                  </c:pt>
                  <c:pt idx="17">
                    <c:v>155.71917633714924</c:v>
                  </c:pt>
                  <c:pt idx="18">
                    <c:v>278.338479654577</c:v>
                  </c:pt>
                  <c:pt idx="19">
                    <c:v>571.0443648847843</c:v>
                  </c:pt>
                  <c:pt idx="20">
                    <c:v>318.72758884101984</c:v>
                  </c:pt>
                  <c:pt idx="21">
                    <c:v>493.05737367649715</c:v>
                  </c:pt>
                  <c:pt idx="22">
                    <c:v>356.6153201061258</c:v>
                  </c:pt>
                  <c:pt idx="23">
                    <c:v>493.7483929107441</c:v>
                  </c:pt>
                  <c:pt idx="24">
                    <c:v>156.07944929738127</c:v>
                  </c:pt>
                  <c:pt idx="25">
                    <c:v>413.92862405793096</c:v>
                  </c:pt>
                  <c:pt idx="26">
                    <c:v>317.40268648675413</c:v>
                  </c:pt>
                  <c:pt idx="27">
                    <c:v>246.24676163629638</c:v>
                  </c:pt>
                  <c:pt idx="28">
                    <c:v>335.26162465444503</c:v>
                  </c:pt>
                  <c:pt idx="29">
                    <c:v>0</c:v>
                  </c:pt>
                </c:numCache>
              </c:numRef>
            </c:minus>
            <c:noEndCap val="0"/>
          </c:errBars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45</c:v>
                </c:pt>
                <c:pt idx="6">
                  <c:v>60</c:v>
                </c:pt>
                <c:pt idx="7">
                  <c:v>75</c:v>
                </c:pt>
                <c:pt idx="8">
                  <c:v>90</c:v>
                </c:pt>
                <c:pt idx="9">
                  <c:v>105</c:v>
                </c:pt>
                <c:pt idx="10">
                  <c:v>120</c:v>
                </c:pt>
                <c:pt idx="11">
                  <c:v>135</c:v>
                </c:pt>
                <c:pt idx="12">
                  <c:v>150</c:v>
                </c:pt>
                <c:pt idx="13">
                  <c:v>165</c:v>
                </c:pt>
                <c:pt idx="14">
                  <c:v>180</c:v>
                </c:pt>
                <c:pt idx="15">
                  <c:v>195</c:v>
                </c:pt>
                <c:pt idx="16">
                  <c:v>210</c:v>
                </c:pt>
                <c:pt idx="17">
                  <c:v>225</c:v>
                </c:pt>
                <c:pt idx="18">
                  <c:v>240</c:v>
                </c:pt>
                <c:pt idx="19">
                  <c:v>255</c:v>
                </c:pt>
                <c:pt idx="20">
                  <c:v>270</c:v>
                </c:pt>
                <c:pt idx="21">
                  <c:v>285</c:v>
                </c:pt>
                <c:pt idx="22">
                  <c:v>300</c:v>
                </c:pt>
                <c:pt idx="23">
                  <c:v>315</c:v>
                </c:pt>
                <c:pt idx="24">
                  <c:v>330</c:v>
                </c:pt>
                <c:pt idx="25">
                  <c:v>345</c:v>
                </c:pt>
                <c:pt idx="26">
                  <c:v>360</c:v>
                </c:pt>
                <c:pt idx="27">
                  <c:v>375</c:v>
                </c:pt>
                <c:pt idx="28">
                  <c:v>390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Data'!$N$98:$N$137</c:f>
              <c:numCache>
                <c:ptCount val="40"/>
                <c:pt idx="0">
                  <c:v>0</c:v>
                </c:pt>
                <c:pt idx="1">
                  <c:v>1825</c:v>
                </c:pt>
                <c:pt idx="2">
                  <c:v>1607.5</c:v>
                </c:pt>
                <c:pt idx="3">
                  <c:v>2622.5</c:v>
                </c:pt>
                <c:pt idx="4">
                  <c:v>5900</c:v>
                </c:pt>
                <c:pt idx="5">
                  <c:v>13120</c:v>
                </c:pt>
                <c:pt idx="6">
                  <c:v>20722.5</c:v>
                </c:pt>
                <c:pt idx="7">
                  <c:v>26327.5</c:v>
                </c:pt>
                <c:pt idx="8">
                  <c:v>30077.5</c:v>
                </c:pt>
                <c:pt idx="9">
                  <c:v>33075</c:v>
                </c:pt>
                <c:pt idx="10">
                  <c:v>35587.5</c:v>
                </c:pt>
                <c:pt idx="11">
                  <c:v>37745</c:v>
                </c:pt>
                <c:pt idx="12">
                  <c:v>39867.5</c:v>
                </c:pt>
                <c:pt idx="13">
                  <c:v>41935</c:v>
                </c:pt>
                <c:pt idx="14">
                  <c:v>42722.5</c:v>
                </c:pt>
                <c:pt idx="15">
                  <c:v>42835</c:v>
                </c:pt>
                <c:pt idx="16">
                  <c:v>44512.5</c:v>
                </c:pt>
                <c:pt idx="17">
                  <c:v>46145</c:v>
                </c:pt>
                <c:pt idx="18">
                  <c:v>47107.5</c:v>
                </c:pt>
                <c:pt idx="19">
                  <c:v>48912.5</c:v>
                </c:pt>
                <c:pt idx="20">
                  <c:v>49705</c:v>
                </c:pt>
                <c:pt idx="21">
                  <c:v>50462.5</c:v>
                </c:pt>
                <c:pt idx="22">
                  <c:v>50202.5</c:v>
                </c:pt>
                <c:pt idx="23">
                  <c:v>50827.5</c:v>
                </c:pt>
                <c:pt idx="24">
                  <c:v>50515</c:v>
                </c:pt>
                <c:pt idx="25">
                  <c:v>51312.5</c:v>
                </c:pt>
                <c:pt idx="26">
                  <c:v>50485</c:v>
                </c:pt>
                <c:pt idx="27">
                  <c:v>50342.5</c:v>
                </c:pt>
                <c:pt idx="28">
                  <c:v>48337.5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12"/>
          <c:order val="5"/>
          <c:tx>
            <c:strRef>
              <c:f>'Formatted Data'!$P$97</c:f>
              <c:strCache>
                <c:ptCount val="1"/>
                <c:pt idx="0">
                  <c:v>5 nM (E10) -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'Formatted Data'!$Q$98:$Q$127</c:f>
                <c:numCache>
                  <c:ptCount val="30"/>
                  <c:pt idx="0">
                    <c:v>0</c:v>
                  </c:pt>
                  <c:pt idx="1">
                    <c:v>176.706952900519</c:v>
                  </c:pt>
                  <c:pt idx="2">
                    <c:v>172.5576820700886</c:v>
                  </c:pt>
                  <c:pt idx="3">
                    <c:v>184.9073835801818</c:v>
                  </c:pt>
                  <c:pt idx="4">
                    <c:v>165.43211228764386</c:v>
                  </c:pt>
                  <c:pt idx="5">
                    <c:v>109.36459833183775</c:v>
                  </c:pt>
                  <c:pt idx="6">
                    <c:v>194.38496948455722</c:v>
                  </c:pt>
                  <c:pt idx="7">
                    <c:v>292.561587606319</c:v>
                  </c:pt>
                  <c:pt idx="8">
                    <c:v>111.76676759541095</c:v>
                  </c:pt>
                  <c:pt idx="9">
                    <c:v>145.5583387717851</c:v>
                  </c:pt>
                  <c:pt idx="10">
                    <c:v>433.08189915495666</c:v>
                  </c:pt>
                  <c:pt idx="11">
                    <c:v>79.09644979294409</c:v>
                  </c:pt>
                  <c:pt idx="12">
                    <c:v>207.56416980979668</c:v>
                  </c:pt>
                  <c:pt idx="13">
                    <c:v>259.71650592889</c:v>
                  </c:pt>
                  <c:pt idx="14">
                    <c:v>227.82489154250806</c:v>
                  </c:pt>
                  <c:pt idx="15">
                    <c:v>104.498743710662</c:v>
                  </c:pt>
                  <c:pt idx="16">
                    <c:v>429.81229886657724</c:v>
                  </c:pt>
                  <c:pt idx="17">
                    <c:v>395.17985540780444</c:v>
                  </c:pt>
                  <c:pt idx="18">
                    <c:v>225.981737475854</c:v>
                  </c:pt>
                  <c:pt idx="19">
                    <c:v>560.3793358074511</c:v>
                  </c:pt>
                  <c:pt idx="20">
                    <c:v>211.72042311618205</c:v>
                  </c:pt>
                  <c:pt idx="21">
                    <c:v>668.6766280852947</c:v>
                  </c:pt>
                  <c:pt idx="22">
                    <c:v>579.1660619251775</c:v>
                  </c:pt>
                  <c:pt idx="23">
                    <c:v>208.0599475445286</c:v>
                  </c:pt>
                  <c:pt idx="24">
                    <c:v>111.7707825203131</c:v>
                  </c:pt>
                  <c:pt idx="25">
                    <c:v>348.32922821811695</c:v>
                  </c:pt>
                  <c:pt idx="26">
                    <c:v>391.36828185649983</c:v>
                  </c:pt>
                  <c:pt idx="27">
                    <c:v>234.05603390145973</c:v>
                  </c:pt>
                  <c:pt idx="28">
                    <c:v>224.06882092393306</c:v>
                  </c:pt>
                  <c:pt idx="29">
                    <c:v>0</c:v>
                  </c:pt>
                </c:numCache>
              </c:numRef>
            </c:plus>
            <c:minus>
              <c:numRef>
                <c:f>'Formatted Data'!$Q$98:$Q$127</c:f>
                <c:numCache>
                  <c:ptCount val="30"/>
                  <c:pt idx="0">
                    <c:v>0</c:v>
                  </c:pt>
                  <c:pt idx="1">
                    <c:v>176.706952900519</c:v>
                  </c:pt>
                  <c:pt idx="2">
                    <c:v>172.5576820700886</c:v>
                  </c:pt>
                  <c:pt idx="3">
                    <c:v>184.9073835801818</c:v>
                  </c:pt>
                  <c:pt idx="4">
                    <c:v>165.43211228764386</c:v>
                  </c:pt>
                  <c:pt idx="5">
                    <c:v>109.36459833183775</c:v>
                  </c:pt>
                  <c:pt idx="6">
                    <c:v>194.38496948455722</c:v>
                  </c:pt>
                  <c:pt idx="7">
                    <c:v>292.561587606319</c:v>
                  </c:pt>
                  <c:pt idx="8">
                    <c:v>111.76676759541095</c:v>
                  </c:pt>
                  <c:pt idx="9">
                    <c:v>145.5583387717851</c:v>
                  </c:pt>
                  <c:pt idx="10">
                    <c:v>433.08189915495666</c:v>
                  </c:pt>
                  <c:pt idx="11">
                    <c:v>79.09644979294409</c:v>
                  </c:pt>
                  <c:pt idx="12">
                    <c:v>207.56416980979668</c:v>
                  </c:pt>
                  <c:pt idx="13">
                    <c:v>259.71650592889</c:v>
                  </c:pt>
                  <c:pt idx="14">
                    <c:v>227.82489154250806</c:v>
                  </c:pt>
                  <c:pt idx="15">
                    <c:v>104.498743710662</c:v>
                  </c:pt>
                  <c:pt idx="16">
                    <c:v>429.81229886657724</c:v>
                  </c:pt>
                  <c:pt idx="17">
                    <c:v>395.17985540780444</c:v>
                  </c:pt>
                  <c:pt idx="18">
                    <c:v>225.981737475854</c:v>
                  </c:pt>
                  <c:pt idx="19">
                    <c:v>560.3793358074511</c:v>
                  </c:pt>
                  <c:pt idx="20">
                    <c:v>211.72042311618205</c:v>
                  </c:pt>
                  <c:pt idx="21">
                    <c:v>668.6766280852947</c:v>
                  </c:pt>
                  <c:pt idx="22">
                    <c:v>579.1660619251775</c:v>
                  </c:pt>
                  <c:pt idx="23">
                    <c:v>208.0599475445286</c:v>
                  </c:pt>
                  <c:pt idx="24">
                    <c:v>111.7707825203131</c:v>
                  </c:pt>
                  <c:pt idx="25">
                    <c:v>348.32922821811695</c:v>
                  </c:pt>
                  <c:pt idx="26">
                    <c:v>391.36828185649983</c:v>
                  </c:pt>
                  <c:pt idx="27">
                    <c:v>234.05603390145973</c:v>
                  </c:pt>
                  <c:pt idx="28">
                    <c:v>224.06882092393306</c:v>
                  </c:pt>
                  <c:pt idx="29">
                    <c:v>0</c:v>
                  </c:pt>
                </c:numCache>
              </c:numRef>
            </c:minus>
            <c:noEndCap val="1"/>
          </c:errBars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45</c:v>
                </c:pt>
                <c:pt idx="6">
                  <c:v>60</c:v>
                </c:pt>
                <c:pt idx="7">
                  <c:v>75</c:v>
                </c:pt>
                <c:pt idx="8">
                  <c:v>90</c:v>
                </c:pt>
                <c:pt idx="9">
                  <c:v>105</c:v>
                </c:pt>
                <c:pt idx="10">
                  <c:v>120</c:v>
                </c:pt>
                <c:pt idx="11">
                  <c:v>135</c:v>
                </c:pt>
                <c:pt idx="12">
                  <c:v>150</c:v>
                </c:pt>
                <c:pt idx="13">
                  <c:v>165</c:v>
                </c:pt>
                <c:pt idx="14">
                  <c:v>180</c:v>
                </c:pt>
                <c:pt idx="15">
                  <c:v>195</c:v>
                </c:pt>
                <c:pt idx="16">
                  <c:v>210</c:v>
                </c:pt>
                <c:pt idx="17">
                  <c:v>225</c:v>
                </c:pt>
                <c:pt idx="18">
                  <c:v>240</c:v>
                </c:pt>
                <c:pt idx="19">
                  <c:v>255</c:v>
                </c:pt>
                <c:pt idx="20">
                  <c:v>270</c:v>
                </c:pt>
                <c:pt idx="21">
                  <c:v>285</c:v>
                </c:pt>
                <c:pt idx="22">
                  <c:v>300</c:v>
                </c:pt>
                <c:pt idx="23">
                  <c:v>315</c:v>
                </c:pt>
                <c:pt idx="24">
                  <c:v>330</c:v>
                </c:pt>
                <c:pt idx="25">
                  <c:v>345</c:v>
                </c:pt>
                <c:pt idx="26">
                  <c:v>360</c:v>
                </c:pt>
                <c:pt idx="27">
                  <c:v>375</c:v>
                </c:pt>
                <c:pt idx="28">
                  <c:v>390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Data'!$P$98:$P$137</c:f>
              <c:numCache>
                <c:ptCount val="40"/>
                <c:pt idx="0">
                  <c:v>0</c:v>
                </c:pt>
                <c:pt idx="1">
                  <c:v>1877.5</c:v>
                </c:pt>
                <c:pt idx="2">
                  <c:v>1547.5</c:v>
                </c:pt>
                <c:pt idx="3">
                  <c:v>2812.5</c:v>
                </c:pt>
                <c:pt idx="4">
                  <c:v>5915</c:v>
                </c:pt>
                <c:pt idx="5">
                  <c:v>12862.5</c:v>
                </c:pt>
                <c:pt idx="6">
                  <c:v>19437.5</c:v>
                </c:pt>
                <c:pt idx="7">
                  <c:v>25045</c:v>
                </c:pt>
                <c:pt idx="8">
                  <c:v>27260</c:v>
                </c:pt>
                <c:pt idx="9">
                  <c:v>29390</c:v>
                </c:pt>
                <c:pt idx="10">
                  <c:v>32512.5</c:v>
                </c:pt>
                <c:pt idx="11">
                  <c:v>33557.5</c:v>
                </c:pt>
                <c:pt idx="12">
                  <c:v>36212.5</c:v>
                </c:pt>
                <c:pt idx="13">
                  <c:v>38072.5</c:v>
                </c:pt>
                <c:pt idx="14">
                  <c:v>39267.5</c:v>
                </c:pt>
                <c:pt idx="15">
                  <c:v>40682.5</c:v>
                </c:pt>
                <c:pt idx="16">
                  <c:v>45157.5</c:v>
                </c:pt>
                <c:pt idx="17">
                  <c:v>48225</c:v>
                </c:pt>
                <c:pt idx="18">
                  <c:v>50732.5</c:v>
                </c:pt>
                <c:pt idx="19">
                  <c:v>52357.5</c:v>
                </c:pt>
                <c:pt idx="20">
                  <c:v>53967.5</c:v>
                </c:pt>
                <c:pt idx="21">
                  <c:v>54522.5</c:v>
                </c:pt>
                <c:pt idx="22">
                  <c:v>54067.5</c:v>
                </c:pt>
                <c:pt idx="23">
                  <c:v>54917.5</c:v>
                </c:pt>
                <c:pt idx="24">
                  <c:v>53837.5</c:v>
                </c:pt>
                <c:pt idx="25">
                  <c:v>55025</c:v>
                </c:pt>
                <c:pt idx="26">
                  <c:v>54537.5</c:v>
                </c:pt>
                <c:pt idx="27">
                  <c:v>54122.5</c:v>
                </c:pt>
                <c:pt idx="28">
                  <c:v>50777.5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'Formatted Data'!$R$97</c:f>
              <c:strCache>
                <c:ptCount val="1"/>
                <c:pt idx="0">
                  <c:v>7 nM (G02) -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45</c:v>
                </c:pt>
                <c:pt idx="6">
                  <c:v>60</c:v>
                </c:pt>
                <c:pt idx="7">
                  <c:v>75</c:v>
                </c:pt>
                <c:pt idx="8">
                  <c:v>90</c:v>
                </c:pt>
                <c:pt idx="9">
                  <c:v>105</c:v>
                </c:pt>
                <c:pt idx="10">
                  <c:v>120</c:v>
                </c:pt>
                <c:pt idx="11">
                  <c:v>135</c:v>
                </c:pt>
                <c:pt idx="12">
                  <c:v>150</c:v>
                </c:pt>
                <c:pt idx="13">
                  <c:v>165</c:v>
                </c:pt>
                <c:pt idx="14">
                  <c:v>180</c:v>
                </c:pt>
                <c:pt idx="15">
                  <c:v>195</c:v>
                </c:pt>
                <c:pt idx="16">
                  <c:v>210</c:v>
                </c:pt>
                <c:pt idx="17">
                  <c:v>225</c:v>
                </c:pt>
                <c:pt idx="18">
                  <c:v>240</c:v>
                </c:pt>
                <c:pt idx="19">
                  <c:v>255</c:v>
                </c:pt>
                <c:pt idx="20">
                  <c:v>270</c:v>
                </c:pt>
                <c:pt idx="21">
                  <c:v>285</c:v>
                </c:pt>
                <c:pt idx="22">
                  <c:v>300</c:v>
                </c:pt>
                <c:pt idx="23">
                  <c:v>315</c:v>
                </c:pt>
                <c:pt idx="24">
                  <c:v>330</c:v>
                </c:pt>
                <c:pt idx="25">
                  <c:v>345</c:v>
                </c:pt>
                <c:pt idx="26">
                  <c:v>360</c:v>
                </c:pt>
                <c:pt idx="27">
                  <c:v>375</c:v>
                </c:pt>
                <c:pt idx="28">
                  <c:v>390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Data'!$R$98:$R$137</c:f>
              <c:numCache>
                <c:ptCount val="40"/>
                <c:pt idx="0">
                  <c:v>0</c:v>
                </c:pt>
                <c:pt idx="1">
                  <c:v>2567.5</c:v>
                </c:pt>
                <c:pt idx="2">
                  <c:v>1617.5</c:v>
                </c:pt>
                <c:pt idx="3">
                  <c:v>2860</c:v>
                </c:pt>
                <c:pt idx="4">
                  <c:v>7360</c:v>
                </c:pt>
                <c:pt idx="5">
                  <c:v>17422.5</c:v>
                </c:pt>
                <c:pt idx="6">
                  <c:v>26222.5</c:v>
                </c:pt>
                <c:pt idx="7">
                  <c:v>32507.5</c:v>
                </c:pt>
                <c:pt idx="8">
                  <c:v>38697.5</c:v>
                </c:pt>
                <c:pt idx="9">
                  <c:v>38882.5</c:v>
                </c:pt>
                <c:pt idx="10">
                  <c:v>41105</c:v>
                </c:pt>
                <c:pt idx="11">
                  <c:v>43032.5</c:v>
                </c:pt>
                <c:pt idx="12">
                  <c:v>50617.5</c:v>
                </c:pt>
                <c:pt idx="13">
                  <c:v>47305</c:v>
                </c:pt>
                <c:pt idx="14">
                  <c:v>48552.5</c:v>
                </c:pt>
                <c:pt idx="15">
                  <c:v>49782.5</c:v>
                </c:pt>
                <c:pt idx="16">
                  <c:v>52037.5</c:v>
                </c:pt>
                <c:pt idx="17">
                  <c:v>54420</c:v>
                </c:pt>
                <c:pt idx="18">
                  <c:v>59265</c:v>
                </c:pt>
                <c:pt idx="19">
                  <c:v>56317.5</c:v>
                </c:pt>
                <c:pt idx="20">
                  <c:v>57645</c:v>
                </c:pt>
                <c:pt idx="21">
                  <c:v>59457.5</c:v>
                </c:pt>
                <c:pt idx="22">
                  <c:v>59150</c:v>
                </c:pt>
                <c:pt idx="23">
                  <c:v>65615</c:v>
                </c:pt>
                <c:pt idx="24">
                  <c:v>59655</c:v>
                </c:pt>
                <c:pt idx="25">
                  <c:v>60225</c:v>
                </c:pt>
                <c:pt idx="26">
                  <c:v>60130</c:v>
                </c:pt>
                <c:pt idx="27">
                  <c:v>59162.5</c:v>
                </c:pt>
                <c:pt idx="28">
                  <c:v>57867.5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1"/>
          <c:order val="7"/>
          <c:tx>
            <c:strRef>
              <c:f>'Formatted Data'!$T$97</c:f>
              <c:strCache>
                <c:ptCount val="1"/>
                <c:pt idx="0">
                  <c:v>7 nM (G04) -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45</c:v>
                </c:pt>
                <c:pt idx="6">
                  <c:v>60</c:v>
                </c:pt>
                <c:pt idx="7">
                  <c:v>75</c:v>
                </c:pt>
                <c:pt idx="8">
                  <c:v>90</c:v>
                </c:pt>
                <c:pt idx="9">
                  <c:v>105</c:v>
                </c:pt>
                <c:pt idx="10">
                  <c:v>120</c:v>
                </c:pt>
                <c:pt idx="11">
                  <c:v>135</c:v>
                </c:pt>
                <c:pt idx="12">
                  <c:v>150</c:v>
                </c:pt>
                <c:pt idx="13">
                  <c:v>165</c:v>
                </c:pt>
                <c:pt idx="14">
                  <c:v>180</c:v>
                </c:pt>
                <c:pt idx="15">
                  <c:v>195</c:v>
                </c:pt>
                <c:pt idx="16">
                  <c:v>210</c:v>
                </c:pt>
                <c:pt idx="17">
                  <c:v>225</c:v>
                </c:pt>
                <c:pt idx="18">
                  <c:v>240</c:v>
                </c:pt>
                <c:pt idx="19">
                  <c:v>255</c:v>
                </c:pt>
                <c:pt idx="20">
                  <c:v>270</c:v>
                </c:pt>
                <c:pt idx="21">
                  <c:v>285</c:v>
                </c:pt>
                <c:pt idx="22">
                  <c:v>300</c:v>
                </c:pt>
                <c:pt idx="23">
                  <c:v>315</c:v>
                </c:pt>
                <c:pt idx="24">
                  <c:v>330</c:v>
                </c:pt>
                <c:pt idx="25">
                  <c:v>345</c:v>
                </c:pt>
                <c:pt idx="26">
                  <c:v>360</c:v>
                </c:pt>
                <c:pt idx="27">
                  <c:v>375</c:v>
                </c:pt>
                <c:pt idx="28">
                  <c:v>390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Data'!$T$98:$T$137</c:f>
              <c:numCache>
                <c:ptCount val="40"/>
                <c:pt idx="0">
                  <c:v>0</c:v>
                </c:pt>
                <c:pt idx="1">
                  <c:v>2727.5</c:v>
                </c:pt>
                <c:pt idx="2">
                  <c:v>1935</c:v>
                </c:pt>
                <c:pt idx="3">
                  <c:v>3092.5</c:v>
                </c:pt>
                <c:pt idx="4">
                  <c:v>7732.5</c:v>
                </c:pt>
                <c:pt idx="5">
                  <c:v>16940</c:v>
                </c:pt>
                <c:pt idx="6">
                  <c:v>28925</c:v>
                </c:pt>
                <c:pt idx="7">
                  <c:v>31197.5</c:v>
                </c:pt>
                <c:pt idx="8">
                  <c:v>37975</c:v>
                </c:pt>
                <c:pt idx="9">
                  <c:v>37447.5</c:v>
                </c:pt>
                <c:pt idx="10">
                  <c:v>39597.5</c:v>
                </c:pt>
                <c:pt idx="11">
                  <c:v>41457.5</c:v>
                </c:pt>
                <c:pt idx="12">
                  <c:v>48612.5</c:v>
                </c:pt>
                <c:pt idx="13">
                  <c:v>46165</c:v>
                </c:pt>
                <c:pt idx="14">
                  <c:v>46380</c:v>
                </c:pt>
                <c:pt idx="15">
                  <c:v>47430</c:v>
                </c:pt>
                <c:pt idx="16">
                  <c:v>49527.5</c:v>
                </c:pt>
                <c:pt idx="17">
                  <c:v>51147.5</c:v>
                </c:pt>
                <c:pt idx="18">
                  <c:v>52940</c:v>
                </c:pt>
                <c:pt idx="19">
                  <c:v>53735</c:v>
                </c:pt>
                <c:pt idx="20">
                  <c:v>54947.5</c:v>
                </c:pt>
                <c:pt idx="21">
                  <c:v>56140</c:v>
                </c:pt>
                <c:pt idx="22">
                  <c:v>55870</c:v>
                </c:pt>
                <c:pt idx="23">
                  <c:v>56770</c:v>
                </c:pt>
                <c:pt idx="24">
                  <c:v>56060</c:v>
                </c:pt>
                <c:pt idx="25">
                  <c:v>56752.5</c:v>
                </c:pt>
                <c:pt idx="26">
                  <c:v>55975</c:v>
                </c:pt>
                <c:pt idx="27">
                  <c:v>55310</c:v>
                </c:pt>
                <c:pt idx="28">
                  <c:v>53812.5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3"/>
          <c:order val="8"/>
          <c:tx>
            <c:strRef>
              <c:f>'Formatted Data'!$V$97</c:f>
              <c:strCache>
                <c:ptCount val="1"/>
                <c:pt idx="0">
                  <c:v>7 nM (G06) -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45</c:v>
                </c:pt>
                <c:pt idx="6">
                  <c:v>60</c:v>
                </c:pt>
                <c:pt idx="7">
                  <c:v>75</c:v>
                </c:pt>
                <c:pt idx="8">
                  <c:v>90</c:v>
                </c:pt>
                <c:pt idx="9">
                  <c:v>105</c:v>
                </c:pt>
                <c:pt idx="10">
                  <c:v>120</c:v>
                </c:pt>
                <c:pt idx="11">
                  <c:v>135</c:v>
                </c:pt>
                <c:pt idx="12">
                  <c:v>150</c:v>
                </c:pt>
                <c:pt idx="13">
                  <c:v>165</c:v>
                </c:pt>
                <c:pt idx="14">
                  <c:v>180</c:v>
                </c:pt>
                <c:pt idx="15">
                  <c:v>195</c:v>
                </c:pt>
                <c:pt idx="16">
                  <c:v>210</c:v>
                </c:pt>
                <c:pt idx="17">
                  <c:v>225</c:v>
                </c:pt>
                <c:pt idx="18">
                  <c:v>240</c:v>
                </c:pt>
                <c:pt idx="19">
                  <c:v>255</c:v>
                </c:pt>
                <c:pt idx="20">
                  <c:v>270</c:v>
                </c:pt>
                <c:pt idx="21">
                  <c:v>285</c:v>
                </c:pt>
                <c:pt idx="22">
                  <c:v>300</c:v>
                </c:pt>
                <c:pt idx="23">
                  <c:v>315</c:v>
                </c:pt>
                <c:pt idx="24">
                  <c:v>330</c:v>
                </c:pt>
                <c:pt idx="25">
                  <c:v>345</c:v>
                </c:pt>
                <c:pt idx="26">
                  <c:v>360</c:v>
                </c:pt>
                <c:pt idx="27">
                  <c:v>375</c:v>
                </c:pt>
                <c:pt idx="28">
                  <c:v>390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Data'!$V$98:$V$137</c:f>
              <c:numCache>
                <c:ptCount val="40"/>
                <c:pt idx="0">
                  <c:v>0</c:v>
                </c:pt>
                <c:pt idx="1">
                  <c:v>1787.5</c:v>
                </c:pt>
                <c:pt idx="2">
                  <c:v>1990</c:v>
                </c:pt>
                <c:pt idx="3">
                  <c:v>4180</c:v>
                </c:pt>
                <c:pt idx="4">
                  <c:v>8352.5</c:v>
                </c:pt>
                <c:pt idx="5">
                  <c:v>16885</c:v>
                </c:pt>
                <c:pt idx="6">
                  <c:v>25680</c:v>
                </c:pt>
                <c:pt idx="7">
                  <c:v>31597.5</c:v>
                </c:pt>
                <c:pt idx="8">
                  <c:v>35002.5</c:v>
                </c:pt>
                <c:pt idx="9">
                  <c:v>38295</c:v>
                </c:pt>
                <c:pt idx="10">
                  <c:v>40980</c:v>
                </c:pt>
                <c:pt idx="11">
                  <c:v>43210</c:v>
                </c:pt>
                <c:pt idx="12">
                  <c:v>45522.5</c:v>
                </c:pt>
                <c:pt idx="13">
                  <c:v>47180</c:v>
                </c:pt>
                <c:pt idx="14">
                  <c:v>47675</c:v>
                </c:pt>
                <c:pt idx="15">
                  <c:v>48395</c:v>
                </c:pt>
                <c:pt idx="16">
                  <c:v>49775</c:v>
                </c:pt>
                <c:pt idx="17">
                  <c:v>52057.5</c:v>
                </c:pt>
                <c:pt idx="18">
                  <c:v>54037.5</c:v>
                </c:pt>
                <c:pt idx="19">
                  <c:v>54755</c:v>
                </c:pt>
                <c:pt idx="20">
                  <c:v>55882.5</c:v>
                </c:pt>
                <c:pt idx="21">
                  <c:v>56415</c:v>
                </c:pt>
                <c:pt idx="22">
                  <c:v>56697.5</c:v>
                </c:pt>
                <c:pt idx="23">
                  <c:v>57292.5</c:v>
                </c:pt>
                <c:pt idx="24">
                  <c:v>57242.5</c:v>
                </c:pt>
                <c:pt idx="25">
                  <c:v>58132.5</c:v>
                </c:pt>
                <c:pt idx="26">
                  <c:v>57075</c:v>
                </c:pt>
                <c:pt idx="27">
                  <c:v>56752.5</c:v>
                </c:pt>
                <c:pt idx="28">
                  <c:v>55332.5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38698691"/>
        <c:axId val="12743900"/>
      </c:scatterChart>
      <c:valAx>
        <c:axId val="38698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43900"/>
        <c:crosses val="autoZero"/>
        <c:crossBetween val="midCat"/>
        <c:dispUnits/>
      </c:valAx>
      <c:valAx>
        <c:axId val="12743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986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GFP fluorescent of pLux construct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0575"/>
          <c:w val="0.79975"/>
          <c:h val="0.837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'Formatted Data'!$F$97</c:f>
              <c:strCache>
                <c:ptCount val="1"/>
                <c:pt idx="0">
                  <c:v>3 nM (B05 ) -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'Formatted Data'!$G$98:$G$127</c:f>
                <c:numCache>
                  <c:ptCount val="29"/>
                  <c:pt idx="0">
                    <c:v>0</c:v>
                  </c:pt>
                  <c:pt idx="1">
                    <c:v>66.9473193377584</c:v>
                  </c:pt>
                  <c:pt idx="2">
                    <c:v>51.12987559751022</c:v>
                  </c:pt>
                  <c:pt idx="3">
                    <c:v>46.12987559751022</c:v>
                  </c:pt>
                  <c:pt idx="4">
                    <c:v>44.21528722894093</c:v>
                  </c:pt>
                  <c:pt idx="5">
                    <c:v>74.76558441271001</c:v>
                  </c:pt>
                  <c:pt idx="6">
                    <c:v>143.32329280830953</c:v>
                  </c:pt>
                  <c:pt idx="7">
                    <c:v>134.22847983320085</c:v>
                  </c:pt>
                  <c:pt idx="8">
                    <c:v>226.7208320464173</c:v>
                  </c:pt>
                  <c:pt idx="9">
                    <c:v>216.03249929818918</c:v>
                  </c:pt>
                  <c:pt idx="10">
                    <c:v>129.97419820706264</c:v>
                  </c:pt>
                  <c:pt idx="11">
                    <c:v>153.10127202163665</c:v>
                  </c:pt>
                  <c:pt idx="12">
                    <c:v>145.46638514849343</c:v>
                  </c:pt>
                  <c:pt idx="13">
                    <c:v>334.6921619010844</c:v>
                  </c:pt>
                  <c:pt idx="14">
                    <c:v>247.2540276128364</c:v>
                  </c:pt>
                  <c:pt idx="15">
                    <c:v>332.350474771816</c:v>
                  </c:pt>
                  <c:pt idx="16">
                    <c:v>422.9344852572382</c:v>
                  </c:pt>
                  <c:pt idx="17">
                    <c:v>125.47652874898812</c:v>
                  </c:pt>
                  <c:pt idx="18">
                    <c:v>471.498743579697</c:v>
                  </c:pt>
                  <c:pt idx="19">
                    <c:v>189.80252896102306</c:v>
                  </c:pt>
                  <c:pt idx="20">
                    <c:v>201.04421270043483</c:v>
                  </c:pt>
                  <c:pt idx="21">
                    <c:v>133.71156384205216</c:v>
                  </c:pt>
                  <c:pt idx="22">
                    <c:v>195.87517736293879</c:v>
                  </c:pt>
                  <c:pt idx="23">
                    <c:v>283.6345087778175</c:v>
                  </c:pt>
                  <c:pt idx="24">
                    <c:v>30.166114784235834</c:v>
                  </c:pt>
                  <c:pt idx="25">
                    <c:v>416.15062887226134</c:v>
                  </c:pt>
                  <c:pt idx="26">
                    <c:v>269.3177342612721</c:v>
                  </c:pt>
                  <c:pt idx="27">
                    <c:v>227.01726659579128</c:v>
                  </c:pt>
                  <c:pt idx="28">
                    <c:v>428.247255855927</c:v>
                  </c:pt>
                </c:numCache>
              </c:numRef>
            </c:plus>
            <c:minus>
              <c:numRef>
                <c:f>'Formatted Data'!$G$98:$G$127</c:f>
                <c:numCache>
                  <c:ptCount val="29"/>
                  <c:pt idx="0">
                    <c:v>0</c:v>
                  </c:pt>
                  <c:pt idx="1">
                    <c:v>66.9473193377584</c:v>
                  </c:pt>
                  <c:pt idx="2">
                    <c:v>51.12987559751022</c:v>
                  </c:pt>
                  <c:pt idx="3">
                    <c:v>46.12987559751022</c:v>
                  </c:pt>
                  <c:pt idx="4">
                    <c:v>44.21528722894093</c:v>
                  </c:pt>
                  <c:pt idx="5">
                    <c:v>74.76558441271001</c:v>
                  </c:pt>
                  <c:pt idx="6">
                    <c:v>143.32329280830953</c:v>
                  </c:pt>
                  <c:pt idx="7">
                    <c:v>134.22847983320085</c:v>
                  </c:pt>
                  <c:pt idx="8">
                    <c:v>226.7208320464173</c:v>
                  </c:pt>
                  <c:pt idx="9">
                    <c:v>216.03249929818918</c:v>
                  </c:pt>
                  <c:pt idx="10">
                    <c:v>129.97419820706264</c:v>
                  </c:pt>
                  <c:pt idx="11">
                    <c:v>153.10127202163665</c:v>
                  </c:pt>
                  <c:pt idx="12">
                    <c:v>145.46638514849343</c:v>
                  </c:pt>
                  <c:pt idx="13">
                    <c:v>334.6921619010844</c:v>
                  </c:pt>
                  <c:pt idx="14">
                    <c:v>247.2540276128364</c:v>
                  </c:pt>
                  <c:pt idx="15">
                    <c:v>332.350474771816</c:v>
                  </c:pt>
                  <c:pt idx="16">
                    <c:v>422.9344852572382</c:v>
                  </c:pt>
                  <c:pt idx="17">
                    <c:v>125.47652874898812</c:v>
                  </c:pt>
                  <c:pt idx="18">
                    <c:v>471.498743579697</c:v>
                  </c:pt>
                  <c:pt idx="19">
                    <c:v>189.80252896102306</c:v>
                  </c:pt>
                  <c:pt idx="20">
                    <c:v>201.04421270043483</c:v>
                  </c:pt>
                  <c:pt idx="21">
                    <c:v>133.71156384205216</c:v>
                  </c:pt>
                  <c:pt idx="22">
                    <c:v>195.87517736293879</c:v>
                  </c:pt>
                  <c:pt idx="23">
                    <c:v>283.6345087778175</c:v>
                  </c:pt>
                  <c:pt idx="24">
                    <c:v>30.166114784235834</c:v>
                  </c:pt>
                  <c:pt idx="25">
                    <c:v>416.15062887226134</c:v>
                  </c:pt>
                  <c:pt idx="26">
                    <c:v>269.3177342612721</c:v>
                  </c:pt>
                  <c:pt idx="27">
                    <c:v>227.01726659579128</c:v>
                  </c:pt>
                  <c:pt idx="28">
                    <c:v>428.247255855927</c:v>
                  </c:pt>
                </c:numCache>
              </c:numRef>
            </c:minus>
            <c:noEndCap val="0"/>
          </c:errBars>
          <c:xVal>
            <c:numRef>
              <c:f>'Formatted Data'!$C$98:$C$137</c:f>
              <c:numCache>
                <c:ptCount val="29"/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45</c:v>
                </c:pt>
                <c:pt idx="6">
                  <c:v>60</c:v>
                </c:pt>
                <c:pt idx="7">
                  <c:v>75</c:v>
                </c:pt>
                <c:pt idx="8">
                  <c:v>90</c:v>
                </c:pt>
                <c:pt idx="9">
                  <c:v>105</c:v>
                </c:pt>
                <c:pt idx="10">
                  <c:v>120</c:v>
                </c:pt>
                <c:pt idx="11">
                  <c:v>135</c:v>
                </c:pt>
                <c:pt idx="12">
                  <c:v>150</c:v>
                </c:pt>
                <c:pt idx="13">
                  <c:v>165</c:v>
                </c:pt>
                <c:pt idx="14">
                  <c:v>180</c:v>
                </c:pt>
                <c:pt idx="15">
                  <c:v>195</c:v>
                </c:pt>
                <c:pt idx="16">
                  <c:v>210</c:v>
                </c:pt>
                <c:pt idx="17">
                  <c:v>225</c:v>
                </c:pt>
                <c:pt idx="18">
                  <c:v>240</c:v>
                </c:pt>
                <c:pt idx="19">
                  <c:v>255</c:v>
                </c:pt>
                <c:pt idx="20">
                  <c:v>270</c:v>
                </c:pt>
                <c:pt idx="21">
                  <c:v>285</c:v>
                </c:pt>
                <c:pt idx="22">
                  <c:v>300</c:v>
                </c:pt>
                <c:pt idx="23">
                  <c:v>315</c:v>
                </c:pt>
                <c:pt idx="24">
                  <c:v>330</c:v>
                </c:pt>
                <c:pt idx="25">
                  <c:v>345</c:v>
                </c:pt>
                <c:pt idx="26">
                  <c:v>360</c:v>
                </c:pt>
                <c:pt idx="27">
                  <c:v>375</c:v>
                </c:pt>
                <c:pt idx="28">
                  <c:v>390</c:v>
                </c:pt>
              </c:numCache>
            </c:numRef>
          </c:xVal>
          <c:yVal>
            <c:numRef>
              <c:f>'Formatted Data'!$F$98:$F$126</c:f>
              <c:numCache>
                <c:ptCount val="29"/>
                <c:pt idx="0">
                  <c:v>0</c:v>
                </c:pt>
                <c:pt idx="1">
                  <c:v>2005</c:v>
                </c:pt>
                <c:pt idx="2">
                  <c:v>1467.5</c:v>
                </c:pt>
                <c:pt idx="3">
                  <c:v>1650</c:v>
                </c:pt>
                <c:pt idx="4">
                  <c:v>3062.5</c:v>
                </c:pt>
                <c:pt idx="5">
                  <c:v>7347.5</c:v>
                </c:pt>
                <c:pt idx="6">
                  <c:v>12877.5</c:v>
                </c:pt>
                <c:pt idx="7">
                  <c:v>17687.5</c:v>
                </c:pt>
                <c:pt idx="8">
                  <c:v>20565</c:v>
                </c:pt>
                <c:pt idx="9">
                  <c:v>22655</c:v>
                </c:pt>
                <c:pt idx="10">
                  <c:v>24452.5</c:v>
                </c:pt>
                <c:pt idx="11">
                  <c:v>26152.5</c:v>
                </c:pt>
                <c:pt idx="12">
                  <c:v>27302.5</c:v>
                </c:pt>
                <c:pt idx="13">
                  <c:v>28697.5</c:v>
                </c:pt>
                <c:pt idx="14">
                  <c:v>29660</c:v>
                </c:pt>
                <c:pt idx="15">
                  <c:v>30425</c:v>
                </c:pt>
                <c:pt idx="16">
                  <c:v>31647.5</c:v>
                </c:pt>
                <c:pt idx="17">
                  <c:v>32672.5</c:v>
                </c:pt>
                <c:pt idx="18">
                  <c:v>33980</c:v>
                </c:pt>
                <c:pt idx="19">
                  <c:v>34257.5</c:v>
                </c:pt>
                <c:pt idx="20">
                  <c:v>35042.5</c:v>
                </c:pt>
                <c:pt idx="21">
                  <c:v>35517.5</c:v>
                </c:pt>
                <c:pt idx="22">
                  <c:v>35262.5</c:v>
                </c:pt>
                <c:pt idx="23">
                  <c:v>36607.5</c:v>
                </c:pt>
                <c:pt idx="24">
                  <c:v>36242.5</c:v>
                </c:pt>
                <c:pt idx="25">
                  <c:v>35737.5</c:v>
                </c:pt>
                <c:pt idx="26">
                  <c:v>34582.5</c:v>
                </c:pt>
                <c:pt idx="27">
                  <c:v>34005</c:v>
                </c:pt>
                <c:pt idx="28">
                  <c:v>33592.5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'Formatted Data'!$H$97</c:f>
              <c:strCache>
                <c:ptCount val="1"/>
                <c:pt idx="0">
                  <c:v>3 nM (B10) -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'Formatted Data'!$I$98:$I$127</c:f>
                <c:numCache>
                  <c:ptCount val="29"/>
                  <c:pt idx="0">
                    <c:v>0</c:v>
                  </c:pt>
                  <c:pt idx="1">
                    <c:v>81.22155527824563</c:v>
                  </c:pt>
                  <c:pt idx="2">
                    <c:v>355.6756668709365</c:v>
                  </c:pt>
                  <c:pt idx="3">
                    <c:v>239.28970670233608</c:v>
                  </c:pt>
                  <c:pt idx="4">
                    <c:v>290.9251789014645</c:v>
                  </c:pt>
                  <c:pt idx="5">
                    <c:v>521.5935353458302</c:v>
                  </c:pt>
                  <c:pt idx="6">
                    <c:v>248.77243486497812</c:v>
                  </c:pt>
                  <c:pt idx="7">
                    <c:v>86.80260794538684</c:v>
                  </c:pt>
                  <c:pt idx="8">
                    <c:v>219.88411940667854</c:v>
                  </c:pt>
                  <c:pt idx="9">
                    <c:v>123.00560125872042</c:v>
                  </c:pt>
                  <c:pt idx="10">
                    <c:v>294.0801892755258</c:v>
                  </c:pt>
                  <c:pt idx="11">
                    <c:v>686.3989652685087</c:v>
                  </c:pt>
                  <c:pt idx="12">
                    <c:v>519.5415902919094</c:v>
                  </c:pt>
                  <c:pt idx="13">
                    <c:v>487.10061831861003</c:v>
                  </c:pt>
                  <c:pt idx="14">
                    <c:v>793.4269358048066</c:v>
                  </c:pt>
                  <c:pt idx="15">
                    <c:v>269.512129526543</c:v>
                  </c:pt>
                  <c:pt idx="16">
                    <c:v>1299.23507919728</c:v>
                  </c:pt>
                  <c:pt idx="17">
                    <c:v>286.04006160748287</c:v>
                  </c:pt>
                  <c:pt idx="18">
                    <c:v>138.02956745516775</c:v>
                  </c:pt>
                  <c:pt idx="19">
                    <c:v>759.3198711127391</c:v>
                  </c:pt>
                  <c:pt idx="20">
                    <c:v>278.8612787525831</c:v>
                  </c:pt>
                  <c:pt idx="21">
                    <c:v>169.59546368799678</c:v>
                  </c:pt>
                  <c:pt idx="22">
                    <c:v>473.89942062948495</c:v>
                  </c:pt>
                  <c:pt idx="23">
                    <c:v>384.4427086576245</c:v>
                  </c:pt>
                  <c:pt idx="24">
                    <c:v>199.67922333931784</c:v>
                  </c:pt>
                  <c:pt idx="25">
                    <c:v>222.60291625469299</c:v>
                  </c:pt>
                  <c:pt idx="26">
                    <c:v>173.56105916327067</c:v>
                  </c:pt>
                  <c:pt idx="27">
                    <c:v>511.1620293937506</c:v>
                  </c:pt>
                  <c:pt idx="28">
                    <c:v>481.6147321116293</c:v>
                  </c:pt>
                </c:numCache>
              </c:numRef>
            </c:plus>
            <c:minus>
              <c:numRef>
                <c:f>'Formatted Data'!$I$98:$I$127</c:f>
                <c:numCache>
                  <c:ptCount val="29"/>
                  <c:pt idx="0">
                    <c:v>0</c:v>
                  </c:pt>
                  <c:pt idx="1">
                    <c:v>81.22155527824563</c:v>
                  </c:pt>
                  <c:pt idx="2">
                    <c:v>355.6756668709365</c:v>
                  </c:pt>
                  <c:pt idx="3">
                    <c:v>239.28970670233608</c:v>
                  </c:pt>
                  <c:pt idx="4">
                    <c:v>290.9251789014645</c:v>
                  </c:pt>
                  <c:pt idx="5">
                    <c:v>521.5935353458302</c:v>
                  </c:pt>
                  <c:pt idx="6">
                    <c:v>248.77243486497812</c:v>
                  </c:pt>
                  <c:pt idx="7">
                    <c:v>86.80260794538684</c:v>
                  </c:pt>
                  <c:pt idx="8">
                    <c:v>219.88411940667854</c:v>
                  </c:pt>
                  <c:pt idx="9">
                    <c:v>123.00560125872042</c:v>
                  </c:pt>
                  <c:pt idx="10">
                    <c:v>294.0801892755258</c:v>
                  </c:pt>
                  <c:pt idx="11">
                    <c:v>686.3989652685087</c:v>
                  </c:pt>
                  <c:pt idx="12">
                    <c:v>519.5415902919094</c:v>
                  </c:pt>
                  <c:pt idx="13">
                    <c:v>487.10061831861003</c:v>
                  </c:pt>
                  <c:pt idx="14">
                    <c:v>793.4269358048066</c:v>
                  </c:pt>
                  <c:pt idx="15">
                    <c:v>269.512129526543</c:v>
                  </c:pt>
                  <c:pt idx="16">
                    <c:v>1299.23507919728</c:v>
                  </c:pt>
                  <c:pt idx="17">
                    <c:v>286.04006160748287</c:v>
                  </c:pt>
                  <c:pt idx="18">
                    <c:v>138.02956745516775</c:v>
                  </c:pt>
                  <c:pt idx="19">
                    <c:v>759.3198711127391</c:v>
                  </c:pt>
                  <c:pt idx="20">
                    <c:v>278.8612787525831</c:v>
                  </c:pt>
                  <c:pt idx="21">
                    <c:v>169.59546368799678</c:v>
                  </c:pt>
                  <c:pt idx="22">
                    <c:v>473.89942062948495</c:v>
                  </c:pt>
                  <c:pt idx="23">
                    <c:v>384.4427086576245</c:v>
                  </c:pt>
                  <c:pt idx="24">
                    <c:v>199.67922333931784</c:v>
                  </c:pt>
                  <c:pt idx="25">
                    <c:v>222.60291625469299</c:v>
                  </c:pt>
                  <c:pt idx="26">
                    <c:v>173.56105916327067</c:v>
                  </c:pt>
                  <c:pt idx="27">
                    <c:v>511.1620293937506</c:v>
                  </c:pt>
                  <c:pt idx="28">
                    <c:v>481.6147321116293</c:v>
                  </c:pt>
                </c:numCache>
              </c:numRef>
            </c:minus>
            <c:noEndCap val="0"/>
          </c:errBars>
          <c:xVal>
            <c:numRef>
              <c:f>'Formatted Data'!$C$98:$C$137</c:f>
              <c:numCache>
                <c:ptCount val="29"/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45</c:v>
                </c:pt>
                <c:pt idx="6">
                  <c:v>60</c:v>
                </c:pt>
                <c:pt idx="7">
                  <c:v>75</c:v>
                </c:pt>
                <c:pt idx="8">
                  <c:v>90</c:v>
                </c:pt>
                <c:pt idx="9">
                  <c:v>105</c:v>
                </c:pt>
                <c:pt idx="10">
                  <c:v>120</c:v>
                </c:pt>
                <c:pt idx="11">
                  <c:v>135</c:v>
                </c:pt>
                <c:pt idx="12">
                  <c:v>150</c:v>
                </c:pt>
                <c:pt idx="13">
                  <c:v>165</c:v>
                </c:pt>
                <c:pt idx="14">
                  <c:v>180</c:v>
                </c:pt>
                <c:pt idx="15">
                  <c:v>195</c:v>
                </c:pt>
                <c:pt idx="16">
                  <c:v>210</c:v>
                </c:pt>
                <c:pt idx="17">
                  <c:v>225</c:v>
                </c:pt>
                <c:pt idx="18">
                  <c:v>240</c:v>
                </c:pt>
                <c:pt idx="19">
                  <c:v>255</c:v>
                </c:pt>
                <c:pt idx="20">
                  <c:v>270</c:v>
                </c:pt>
                <c:pt idx="21">
                  <c:v>285</c:v>
                </c:pt>
                <c:pt idx="22">
                  <c:v>300</c:v>
                </c:pt>
                <c:pt idx="23">
                  <c:v>315</c:v>
                </c:pt>
                <c:pt idx="24">
                  <c:v>330</c:v>
                </c:pt>
                <c:pt idx="25">
                  <c:v>345</c:v>
                </c:pt>
                <c:pt idx="26">
                  <c:v>360</c:v>
                </c:pt>
                <c:pt idx="27">
                  <c:v>375</c:v>
                </c:pt>
                <c:pt idx="28">
                  <c:v>390</c:v>
                </c:pt>
              </c:numCache>
            </c:numRef>
          </c:xVal>
          <c:yVal>
            <c:numRef>
              <c:f>'Formatted Data'!$H$98:$H$126</c:f>
              <c:numCache>
                <c:ptCount val="29"/>
                <c:pt idx="0">
                  <c:v>0</c:v>
                </c:pt>
                <c:pt idx="1">
                  <c:v>2557.5</c:v>
                </c:pt>
                <c:pt idx="2">
                  <c:v>1447.5</c:v>
                </c:pt>
                <c:pt idx="3">
                  <c:v>1820</c:v>
                </c:pt>
                <c:pt idx="4">
                  <c:v>3850</c:v>
                </c:pt>
                <c:pt idx="5">
                  <c:v>9425</c:v>
                </c:pt>
                <c:pt idx="6">
                  <c:v>17450</c:v>
                </c:pt>
                <c:pt idx="7">
                  <c:v>22925</c:v>
                </c:pt>
                <c:pt idx="8">
                  <c:v>27692.5</c:v>
                </c:pt>
                <c:pt idx="9">
                  <c:v>30152.5</c:v>
                </c:pt>
                <c:pt idx="10">
                  <c:v>33317.5</c:v>
                </c:pt>
                <c:pt idx="11">
                  <c:v>35795</c:v>
                </c:pt>
                <c:pt idx="12">
                  <c:v>39772.5</c:v>
                </c:pt>
                <c:pt idx="13">
                  <c:v>41612.5</c:v>
                </c:pt>
                <c:pt idx="14">
                  <c:v>41730</c:v>
                </c:pt>
                <c:pt idx="15">
                  <c:v>43692.5</c:v>
                </c:pt>
                <c:pt idx="16">
                  <c:v>46015</c:v>
                </c:pt>
                <c:pt idx="17">
                  <c:v>46562.5</c:v>
                </c:pt>
                <c:pt idx="18">
                  <c:v>49322.5</c:v>
                </c:pt>
                <c:pt idx="19">
                  <c:v>49775</c:v>
                </c:pt>
                <c:pt idx="20">
                  <c:v>51837.5</c:v>
                </c:pt>
                <c:pt idx="21">
                  <c:v>51665</c:v>
                </c:pt>
                <c:pt idx="22">
                  <c:v>52207.5</c:v>
                </c:pt>
                <c:pt idx="23">
                  <c:v>51807.5</c:v>
                </c:pt>
                <c:pt idx="24">
                  <c:v>53822.5</c:v>
                </c:pt>
                <c:pt idx="25">
                  <c:v>53035</c:v>
                </c:pt>
                <c:pt idx="26">
                  <c:v>52130</c:v>
                </c:pt>
                <c:pt idx="27">
                  <c:v>52132.5</c:v>
                </c:pt>
                <c:pt idx="28">
                  <c:v>52035</c:v>
                </c:pt>
              </c:numCache>
            </c:numRef>
          </c:yVal>
          <c:smooth val="1"/>
        </c:ser>
        <c:ser>
          <c:idx val="6"/>
          <c:order val="2"/>
          <c:tx>
            <c:strRef>
              <c:f>'Formatted Data'!$J$97</c:f>
              <c:strCache>
                <c:ptCount val="1"/>
                <c:pt idx="0">
                  <c:v>3 nM (E03) -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'Formatted Data'!$K$98:$K$127</c:f>
                <c:numCache>
                  <c:ptCount val="29"/>
                  <c:pt idx="0">
                    <c:v>0</c:v>
                  </c:pt>
                  <c:pt idx="1">
                    <c:v>50.7041466750736</c:v>
                  </c:pt>
                  <c:pt idx="2">
                    <c:v>55</c:v>
                  </c:pt>
                  <c:pt idx="3">
                    <c:v>28.804761428476166</c:v>
                  </c:pt>
                  <c:pt idx="4">
                    <c:v>98.03330114233404</c:v>
                  </c:pt>
                  <c:pt idx="5">
                    <c:v>134.34101401097712</c:v>
                  </c:pt>
                  <c:pt idx="6">
                    <c:v>658.6755056346128</c:v>
                  </c:pt>
                  <c:pt idx="7">
                    <c:v>659.4717972023954</c:v>
                  </c:pt>
                  <c:pt idx="8">
                    <c:v>101.39407428225724</c:v>
                  </c:pt>
                  <c:pt idx="9">
                    <c:v>401.15227522658773</c:v>
                  </c:pt>
                  <c:pt idx="10">
                    <c:v>235.74929499446233</c:v>
                  </c:pt>
                  <c:pt idx="11">
                    <c:v>820.458562042269</c:v>
                  </c:pt>
                  <c:pt idx="12">
                    <c:v>1084.2215000167473</c:v>
                  </c:pt>
                  <c:pt idx="13">
                    <c:v>407.86932528155523</c:v>
                  </c:pt>
                  <c:pt idx="14">
                    <c:v>456.21917104471476</c:v>
                  </c:pt>
                  <c:pt idx="15">
                    <c:v>851.6551836491642</c:v>
                  </c:pt>
                  <c:pt idx="16">
                    <c:v>421.7534392395008</c:v>
                  </c:pt>
                  <c:pt idx="17">
                    <c:v>466.7029910970636</c:v>
                  </c:pt>
                  <c:pt idx="18">
                    <c:v>598.9780767358484</c:v>
                  </c:pt>
                  <c:pt idx="19">
                    <c:v>180.80837001274767</c:v>
                  </c:pt>
                  <c:pt idx="20">
                    <c:v>424.95039389591403</c:v>
                  </c:pt>
                  <c:pt idx="21">
                    <c:v>642.5473838599502</c:v>
                  </c:pt>
                  <c:pt idx="22">
                    <c:v>721.9553682064177</c:v>
                  </c:pt>
                  <c:pt idx="23">
                    <c:v>297.70628092985083</c:v>
                  </c:pt>
                  <c:pt idx="24">
                    <c:v>588.8378770400792</c:v>
                  </c:pt>
                  <c:pt idx="25">
                    <c:v>364.71819801075895</c:v>
                  </c:pt>
                  <c:pt idx="26">
                    <c:v>401.09906807855367</c:v>
                  </c:pt>
                  <c:pt idx="27">
                    <c:v>291.9378562220979</c:v>
                  </c:pt>
                  <c:pt idx="28">
                    <c:v>534.170848013935</c:v>
                  </c:pt>
                </c:numCache>
              </c:numRef>
            </c:plus>
            <c:minus>
              <c:numRef>
                <c:f>'Formatted Data'!$K$98:$K$127</c:f>
                <c:numCache>
                  <c:ptCount val="29"/>
                  <c:pt idx="0">
                    <c:v>0</c:v>
                  </c:pt>
                  <c:pt idx="1">
                    <c:v>50.7041466750736</c:v>
                  </c:pt>
                  <c:pt idx="2">
                    <c:v>55</c:v>
                  </c:pt>
                  <c:pt idx="3">
                    <c:v>28.804761428476166</c:v>
                  </c:pt>
                  <c:pt idx="4">
                    <c:v>98.03330114233404</c:v>
                  </c:pt>
                  <c:pt idx="5">
                    <c:v>134.34101401097712</c:v>
                  </c:pt>
                  <c:pt idx="6">
                    <c:v>658.6755056346128</c:v>
                  </c:pt>
                  <c:pt idx="7">
                    <c:v>659.4717972023954</c:v>
                  </c:pt>
                  <c:pt idx="8">
                    <c:v>101.39407428225724</c:v>
                  </c:pt>
                  <c:pt idx="9">
                    <c:v>401.15227522658773</c:v>
                  </c:pt>
                  <c:pt idx="10">
                    <c:v>235.74929499446233</c:v>
                  </c:pt>
                  <c:pt idx="11">
                    <c:v>820.458562042269</c:v>
                  </c:pt>
                  <c:pt idx="12">
                    <c:v>1084.2215000167473</c:v>
                  </c:pt>
                  <c:pt idx="13">
                    <c:v>407.86932528155523</c:v>
                  </c:pt>
                  <c:pt idx="14">
                    <c:v>456.21917104471476</c:v>
                  </c:pt>
                  <c:pt idx="15">
                    <c:v>851.6551836491642</c:v>
                  </c:pt>
                  <c:pt idx="16">
                    <c:v>421.7534392395008</c:v>
                  </c:pt>
                  <c:pt idx="17">
                    <c:v>466.7029910970636</c:v>
                  </c:pt>
                  <c:pt idx="18">
                    <c:v>598.9780767358484</c:v>
                  </c:pt>
                  <c:pt idx="19">
                    <c:v>180.80837001274767</c:v>
                  </c:pt>
                  <c:pt idx="20">
                    <c:v>424.95039389591403</c:v>
                  </c:pt>
                  <c:pt idx="21">
                    <c:v>642.5473838599502</c:v>
                  </c:pt>
                  <c:pt idx="22">
                    <c:v>721.9553682064177</c:v>
                  </c:pt>
                  <c:pt idx="23">
                    <c:v>297.70628092985083</c:v>
                  </c:pt>
                  <c:pt idx="24">
                    <c:v>588.8378770400792</c:v>
                  </c:pt>
                  <c:pt idx="25">
                    <c:v>364.71819801075895</c:v>
                  </c:pt>
                  <c:pt idx="26">
                    <c:v>401.09906807855367</c:v>
                  </c:pt>
                  <c:pt idx="27">
                    <c:v>291.9378562220979</c:v>
                  </c:pt>
                  <c:pt idx="28">
                    <c:v>534.170848013935</c:v>
                  </c:pt>
                </c:numCache>
              </c:numRef>
            </c:minus>
            <c:noEndCap val="0"/>
          </c:errBars>
          <c:xVal>
            <c:numRef>
              <c:f>'Formatted Data'!$C$98:$C$137</c:f>
              <c:numCache>
                <c:ptCount val="29"/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45</c:v>
                </c:pt>
                <c:pt idx="6">
                  <c:v>60</c:v>
                </c:pt>
                <c:pt idx="7">
                  <c:v>75</c:v>
                </c:pt>
                <c:pt idx="8">
                  <c:v>90</c:v>
                </c:pt>
                <c:pt idx="9">
                  <c:v>105</c:v>
                </c:pt>
                <c:pt idx="10">
                  <c:v>120</c:v>
                </c:pt>
                <c:pt idx="11">
                  <c:v>135</c:v>
                </c:pt>
                <c:pt idx="12">
                  <c:v>150</c:v>
                </c:pt>
                <c:pt idx="13">
                  <c:v>165</c:v>
                </c:pt>
                <c:pt idx="14">
                  <c:v>180</c:v>
                </c:pt>
                <c:pt idx="15">
                  <c:v>195</c:v>
                </c:pt>
                <c:pt idx="16">
                  <c:v>210</c:v>
                </c:pt>
                <c:pt idx="17">
                  <c:v>225</c:v>
                </c:pt>
                <c:pt idx="18">
                  <c:v>240</c:v>
                </c:pt>
                <c:pt idx="19">
                  <c:v>255</c:v>
                </c:pt>
                <c:pt idx="20">
                  <c:v>270</c:v>
                </c:pt>
                <c:pt idx="21">
                  <c:v>285</c:v>
                </c:pt>
                <c:pt idx="22">
                  <c:v>300</c:v>
                </c:pt>
                <c:pt idx="23">
                  <c:v>315</c:v>
                </c:pt>
                <c:pt idx="24">
                  <c:v>330</c:v>
                </c:pt>
                <c:pt idx="25">
                  <c:v>345</c:v>
                </c:pt>
                <c:pt idx="26">
                  <c:v>360</c:v>
                </c:pt>
                <c:pt idx="27">
                  <c:v>375</c:v>
                </c:pt>
                <c:pt idx="28">
                  <c:v>390</c:v>
                </c:pt>
              </c:numCache>
            </c:numRef>
          </c:xVal>
          <c:yVal>
            <c:numRef>
              <c:f>'Formatted Data'!$J$98:$J$126</c:f>
              <c:numCache>
                <c:ptCount val="29"/>
                <c:pt idx="0">
                  <c:v>0</c:v>
                </c:pt>
                <c:pt idx="1">
                  <c:v>2435</c:v>
                </c:pt>
                <c:pt idx="2">
                  <c:v>1957.5</c:v>
                </c:pt>
                <c:pt idx="3">
                  <c:v>2272.5</c:v>
                </c:pt>
                <c:pt idx="4">
                  <c:v>4080</c:v>
                </c:pt>
                <c:pt idx="5">
                  <c:v>9625</c:v>
                </c:pt>
                <c:pt idx="6">
                  <c:v>15185</c:v>
                </c:pt>
                <c:pt idx="7">
                  <c:v>21282.5</c:v>
                </c:pt>
                <c:pt idx="8">
                  <c:v>27002.5</c:v>
                </c:pt>
                <c:pt idx="9">
                  <c:v>28282.5</c:v>
                </c:pt>
                <c:pt idx="10">
                  <c:v>30880</c:v>
                </c:pt>
                <c:pt idx="11">
                  <c:v>35842.5</c:v>
                </c:pt>
                <c:pt idx="12">
                  <c:v>38122.5</c:v>
                </c:pt>
                <c:pt idx="13">
                  <c:v>37070</c:v>
                </c:pt>
                <c:pt idx="14">
                  <c:v>38170</c:v>
                </c:pt>
                <c:pt idx="15">
                  <c:v>41735</c:v>
                </c:pt>
                <c:pt idx="16">
                  <c:v>41800</c:v>
                </c:pt>
                <c:pt idx="17">
                  <c:v>46662.5</c:v>
                </c:pt>
                <c:pt idx="18">
                  <c:v>45822.5</c:v>
                </c:pt>
                <c:pt idx="19">
                  <c:v>44882.5</c:v>
                </c:pt>
                <c:pt idx="20">
                  <c:v>46150</c:v>
                </c:pt>
                <c:pt idx="21">
                  <c:v>46462.5</c:v>
                </c:pt>
                <c:pt idx="22">
                  <c:v>45740</c:v>
                </c:pt>
                <c:pt idx="23">
                  <c:v>46722.5</c:v>
                </c:pt>
                <c:pt idx="24">
                  <c:v>45627.5</c:v>
                </c:pt>
                <c:pt idx="25">
                  <c:v>45702.5</c:v>
                </c:pt>
                <c:pt idx="26">
                  <c:v>45475</c:v>
                </c:pt>
                <c:pt idx="27">
                  <c:v>44252.5</c:v>
                </c:pt>
                <c:pt idx="28">
                  <c:v>44745</c:v>
                </c:pt>
              </c:numCache>
            </c:numRef>
          </c:yVal>
          <c:smooth val="1"/>
        </c:ser>
        <c:ser>
          <c:idx val="8"/>
          <c:order val="3"/>
          <c:tx>
            <c:strRef>
              <c:f>'Formatted Data'!$L$97</c:f>
              <c:strCache>
                <c:ptCount val="1"/>
                <c:pt idx="0">
                  <c:v>5 nM (E06) -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'Formatted Data'!$M$98:$M$127</c:f>
                <c:numCache>
                  <c:ptCount val="29"/>
                  <c:pt idx="0">
                    <c:v>0</c:v>
                  </c:pt>
                  <c:pt idx="1">
                    <c:v>406.60491641030507</c:v>
                  </c:pt>
                  <c:pt idx="2">
                    <c:v>114.08329997330664</c:v>
                  </c:pt>
                  <c:pt idx="3">
                    <c:v>225.81289213570238</c:v>
                  </c:pt>
                  <c:pt idx="4">
                    <c:v>440.542173981403</c:v>
                  </c:pt>
                  <c:pt idx="5">
                    <c:v>416.9343897752325</c:v>
                  </c:pt>
                  <c:pt idx="6">
                    <c:v>200.6825660774783</c:v>
                  </c:pt>
                  <c:pt idx="7">
                    <c:v>468.49217900629134</c:v>
                  </c:pt>
                  <c:pt idx="8">
                    <c:v>83.16496580927726</c:v>
                  </c:pt>
                  <c:pt idx="9">
                    <c:v>270.1345648037308</c:v>
                  </c:pt>
                  <c:pt idx="10">
                    <c:v>178.48012572444472</c:v>
                  </c:pt>
                  <c:pt idx="11">
                    <c:v>207.62729428094696</c:v>
                  </c:pt>
                  <c:pt idx="12">
                    <c:v>452.1707765615839</c:v>
                  </c:pt>
                  <c:pt idx="13">
                    <c:v>318.2207001484488</c:v>
                  </c:pt>
                  <c:pt idx="14">
                    <c:v>242.95521860042066</c:v>
                  </c:pt>
                  <c:pt idx="15">
                    <c:v>212.9262689833426</c:v>
                  </c:pt>
                  <c:pt idx="16">
                    <c:v>461.70810082269537</c:v>
                  </c:pt>
                  <c:pt idx="17">
                    <c:v>237.37169570450396</c:v>
                  </c:pt>
                  <c:pt idx="18">
                    <c:v>238.79710664651714</c:v>
                  </c:pt>
                  <c:pt idx="19">
                    <c:v>683.4410484209056</c:v>
                  </c:pt>
                  <c:pt idx="20">
                    <c:v>432.8629063925344</c:v>
                  </c:pt>
                  <c:pt idx="21">
                    <c:v>424.2453537806551</c:v>
                  </c:pt>
                  <c:pt idx="22">
                    <c:v>339.16562759605705</c:v>
                  </c:pt>
                  <c:pt idx="23">
                    <c:v>555.4724593260373</c:v>
                  </c:pt>
                  <c:pt idx="24">
                    <c:v>547.8551065124714</c:v>
                  </c:pt>
                  <c:pt idx="25">
                    <c:v>405.68505994877626</c:v>
                  </c:pt>
                  <c:pt idx="26">
                    <c:v>625.2581726591028</c:v>
                  </c:pt>
                  <c:pt idx="27">
                    <c:v>601.9645438940797</c:v>
                  </c:pt>
                  <c:pt idx="28">
                    <c:v>596.588350374869</c:v>
                  </c:pt>
                </c:numCache>
              </c:numRef>
            </c:plus>
            <c:minus>
              <c:numRef>
                <c:f>'Formatted Data'!$M$98:$M$127</c:f>
                <c:numCache>
                  <c:ptCount val="29"/>
                  <c:pt idx="0">
                    <c:v>0</c:v>
                  </c:pt>
                  <c:pt idx="1">
                    <c:v>406.60491641030507</c:v>
                  </c:pt>
                  <c:pt idx="2">
                    <c:v>114.08329997330664</c:v>
                  </c:pt>
                  <c:pt idx="3">
                    <c:v>225.81289213570238</c:v>
                  </c:pt>
                  <c:pt idx="4">
                    <c:v>440.542173981403</c:v>
                  </c:pt>
                  <c:pt idx="5">
                    <c:v>416.9343897752325</c:v>
                  </c:pt>
                  <c:pt idx="6">
                    <c:v>200.6825660774783</c:v>
                  </c:pt>
                  <c:pt idx="7">
                    <c:v>468.49217900629134</c:v>
                  </c:pt>
                  <c:pt idx="8">
                    <c:v>83.16496580927726</c:v>
                  </c:pt>
                  <c:pt idx="9">
                    <c:v>270.1345648037308</c:v>
                  </c:pt>
                  <c:pt idx="10">
                    <c:v>178.48012572444472</c:v>
                  </c:pt>
                  <c:pt idx="11">
                    <c:v>207.62729428094696</c:v>
                  </c:pt>
                  <c:pt idx="12">
                    <c:v>452.1707765615839</c:v>
                  </c:pt>
                  <c:pt idx="13">
                    <c:v>318.2207001484488</c:v>
                  </c:pt>
                  <c:pt idx="14">
                    <c:v>242.95521860042066</c:v>
                  </c:pt>
                  <c:pt idx="15">
                    <c:v>212.9262689833426</c:v>
                  </c:pt>
                  <c:pt idx="16">
                    <c:v>461.70810082269537</c:v>
                  </c:pt>
                  <c:pt idx="17">
                    <c:v>237.37169570450396</c:v>
                  </c:pt>
                  <c:pt idx="18">
                    <c:v>238.79710664651714</c:v>
                  </c:pt>
                  <c:pt idx="19">
                    <c:v>683.4410484209056</c:v>
                  </c:pt>
                  <c:pt idx="20">
                    <c:v>432.8629063925344</c:v>
                  </c:pt>
                  <c:pt idx="21">
                    <c:v>424.2453537806551</c:v>
                  </c:pt>
                  <c:pt idx="22">
                    <c:v>339.16562759605705</c:v>
                  </c:pt>
                  <c:pt idx="23">
                    <c:v>555.4724593260373</c:v>
                  </c:pt>
                  <c:pt idx="24">
                    <c:v>547.8551065124714</c:v>
                  </c:pt>
                  <c:pt idx="25">
                    <c:v>405.68505994877626</c:v>
                  </c:pt>
                  <c:pt idx="26">
                    <c:v>625.2581726591028</c:v>
                  </c:pt>
                  <c:pt idx="27">
                    <c:v>601.9645438940797</c:v>
                  </c:pt>
                  <c:pt idx="28">
                    <c:v>596.588350374869</c:v>
                  </c:pt>
                </c:numCache>
              </c:numRef>
            </c:minus>
            <c:noEndCap val="0"/>
          </c:errBars>
          <c:xVal>
            <c:numRef>
              <c:f>'Formatted Data'!$C$98:$C$137</c:f>
              <c:numCache>
                <c:ptCount val="29"/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45</c:v>
                </c:pt>
                <c:pt idx="6">
                  <c:v>60</c:v>
                </c:pt>
                <c:pt idx="7">
                  <c:v>75</c:v>
                </c:pt>
                <c:pt idx="8">
                  <c:v>90</c:v>
                </c:pt>
                <c:pt idx="9">
                  <c:v>105</c:v>
                </c:pt>
                <c:pt idx="10">
                  <c:v>120</c:v>
                </c:pt>
                <c:pt idx="11">
                  <c:v>135</c:v>
                </c:pt>
                <c:pt idx="12">
                  <c:v>150</c:v>
                </c:pt>
                <c:pt idx="13">
                  <c:v>165</c:v>
                </c:pt>
                <c:pt idx="14">
                  <c:v>180</c:v>
                </c:pt>
                <c:pt idx="15">
                  <c:v>195</c:v>
                </c:pt>
                <c:pt idx="16">
                  <c:v>210</c:v>
                </c:pt>
                <c:pt idx="17">
                  <c:v>225</c:v>
                </c:pt>
                <c:pt idx="18">
                  <c:v>240</c:v>
                </c:pt>
                <c:pt idx="19">
                  <c:v>255</c:v>
                </c:pt>
                <c:pt idx="20">
                  <c:v>270</c:v>
                </c:pt>
                <c:pt idx="21">
                  <c:v>285</c:v>
                </c:pt>
                <c:pt idx="22">
                  <c:v>300</c:v>
                </c:pt>
                <c:pt idx="23">
                  <c:v>315</c:v>
                </c:pt>
                <c:pt idx="24">
                  <c:v>330</c:v>
                </c:pt>
                <c:pt idx="25">
                  <c:v>345</c:v>
                </c:pt>
                <c:pt idx="26">
                  <c:v>360</c:v>
                </c:pt>
                <c:pt idx="27">
                  <c:v>375</c:v>
                </c:pt>
                <c:pt idx="28">
                  <c:v>390</c:v>
                </c:pt>
              </c:numCache>
            </c:numRef>
          </c:xVal>
          <c:yVal>
            <c:numRef>
              <c:f>'Formatted Data'!$L$98:$L$126</c:f>
              <c:numCache>
                <c:ptCount val="29"/>
                <c:pt idx="0">
                  <c:v>0</c:v>
                </c:pt>
                <c:pt idx="1">
                  <c:v>2122.5</c:v>
                </c:pt>
                <c:pt idx="2">
                  <c:v>2110</c:v>
                </c:pt>
                <c:pt idx="3">
                  <c:v>3580</c:v>
                </c:pt>
                <c:pt idx="4">
                  <c:v>7652.5</c:v>
                </c:pt>
                <c:pt idx="5">
                  <c:v>16542.5</c:v>
                </c:pt>
                <c:pt idx="6">
                  <c:v>27145</c:v>
                </c:pt>
                <c:pt idx="7">
                  <c:v>31480</c:v>
                </c:pt>
                <c:pt idx="8">
                  <c:v>35757.5</c:v>
                </c:pt>
                <c:pt idx="9">
                  <c:v>39365</c:v>
                </c:pt>
                <c:pt idx="10">
                  <c:v>41860</c:v>
                </c:pt>
                <c:pt idx="11">
                  <c:v>44265</c:v>
                </c:pt>
                <c:pt idx="12">
                  <c:v>50090</c:v>
                </c:pt>
                <c:pt idx="13">
                  <c:v>52325</c:v>
                </c:pt>
                <c:pt idx="14">
                  <c:v>49792.5</c:v>
                </c:pt>
                <c:pt idx="15">
                  <c:v>51062.5</c:v>
                </c:pt>
                <c:pt idx="16">
                  <c:v>52580</c:v>
                </c:pt>
                <c:pt idx="17">
                  <c:v>54105</c:v>
                </c:pt>
                <c:pt idx="18">
                  <c:v>55660</c:v>
                </c:pt>
                <c:pt idx="19">
                  <c:v>56877.5</c:v>
                </c:pt>
                <c:pt idx="20">
                  <c:v>58397.5</c:v>
                </c:pt>
                <c:pt idx="21">
                  <c:v>58627.5</c:v>
                </c:pt>
                <c:pt idx="22">
                  <c:v>59107.5</c:v>
                </c:pt>
                <c:pt idx="23">
                  <c:v>59190</c:v>
                </c:pt>
                <c:pt idx="24">
                  <c:v>58795</c:v>
                </c:pt>
                <c:pt idx="25">
                  <c:v>59800</c:v>
                </c:pt>
                <c:pt idx="26">
                  <c:v>58512.5</c:v>
                </c:pt>
                <c:pt idx="27">
                  <c:v>57567.5</c:v>
                </c:pt>
                <c:pt idx="28">
                  <c:v>56490</c:v>
                </c:pt>
              </c:numCache>
            </c:numRef>
          </c:yVal>
          <c:smooth val="1"/>
        </c:ser>
        <c:ser>
          <c:idx val="10"/>
          <c:order val="4"/>
          <c:tx>
            <c:strRef>
              <c:f>'Formatted Data'!$N$97</c:f>
              <c:strCache>
                <c:ptCount val="1"/>
                <c:pt idx="0">
                  <c:v>5 nM (E08) -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'Formatted Data'!$O$98:$O$127</c:f>
                <c:numCache>
                  <c:ptCount val="29"/>
                  <c:pt idx="0">
                    <c:v>0</c:v>
                  </c:pt>
                  <c:pt idx="1">
                    <c:v>226.58041538381724</c:v>
                  </c:pt>
                  <c:pt idx="2">
                    <c:v>205.51214796017152</c:v>
                  </c:pt>
                  <c:pt idx="3">
                    <c:v>235.57898140695016</c:v>
                  </c:pt>
                  <c:pt idx="4">
                    <c:v>141.07205306139258</c:v>
                  </c:pt>
                  <c:pt idx="5">
                    <c:v>147.08832370785245</c:v>
                  </c:pt>
                  <c:pt idx="6">
                    <c:v>203.2422760159901</c:v>
                  </c:pt>
                  <c:pt idx="7">
                    <c:v>153.43629385474878</c:v>
                  </c:pt>
                  <c:pt idx="8">
                    <c:v>261.06481423416926</c:v>
                  </c:pt>
                  <c:pt idx="9">
                    <c:v>261.6820522611939</c:v>
                  </c:pt>
                  <c:pt idx="10">
                    <c:v>165.46798077917737</c:v>
                  </c:pt>
                  <c:pt idx="11">
                    <c:v>239.84584987095246</c:v>
                  </c:pt>
                  <c:pt idx="12">
                    <c:v>353.03702985450366</c:v>
                  </c:pt>
                  <c:pt idx="13">
                    <c:v>163.40577998671802</c:v>
                  </c:pt>
                  <c:pt idx="14">
                    <c:v>293.94492122744555</c:v>
                  </c:pt>
                  <c:pt idx="15">
                    <c:v>468.85162857678245</c:v>
                  </c:pt>
                  <c:pt idx="16">
                    <c:v>274.7157427488204</c:v>
                  </c:pt>
                  <c:pt idx="17">
                    <c:v>155.71917633714924</c:v>
                  </c:pt>
                  <c:pt idx="18">
                    <c:v>278.338479654577</c:v>
                  </c:pt>
                  <c:pt idx="19">
                    <c:v>571.0443648847843</c:v>
                  </c:pt>
                  <c:pt idx="20">
                    <c:v>318.72758884101984</c:v>
                  </c:pt>
                  <c:pt idx="21">
                    <c:v>493.05737367649715</c:v>
                  </c:pt>
                  <c:pt idx="22">
                    <c:v>356.6153201061258</c:v>
                  </c:pt>
                  <c:pt idx="23">
                    <c:v>493.7483929107441</c:v>
                  </c:pt>
                  <c:pt idx="24">
                    <c:v>156.07944929738127</c:v>
                  </c:pt>
                  <c:pt idx="25">
                    <c:v>413.92862405793096</c:v>
                  </c:pt>
                  <c:pt idx="26">
                    <c:v>317.40268648675413</c:v>
                  </c:pt>
                  <c:pt idx="27">
                    <c:v>246.24676163629638</c:v>
                  </c:pt>
                  <c:pt idx="28">
                    <c:v>335.26162465444503</c:v>
                  </c:pt>
                </c:numCache>
              </c:numRef>
            </c:plus>
            <c:minus>
              <c:numRef>
                <c:f>'Formatted Data'!$O$98:$O$127</c:f>
                <c:numCache>
                  <c:ptCount val="29"/>
                  <c:pt idx="0">
                    <c:v>0</c:v>
                  </c:pt>
                  <c:pt idx="1">
                    <c:v>226.58041538381724</c:v>
                  </c:pt>
                  <c:pt idx="2">
                    <c:v>205.51214796017152</c:v>
                  </c:pt>
                  <c:pt idx="3">
                    <c:v>235.57898140695016</c:v>
                  </c:pt>
                  <c:pt idx="4">
                    <c:v>141.07205306139258</c:v>
                  </c:pt>
                  <c:pt idx="5">
                    <c:v>147.08832370785245</c:v>
                  </c:pt>
                  <c:pt idx="6">
                    <c:v>203.2422760159901</c:v>
                  </c:pt>
                  <c:pt idx="7">
                    <c:v>153.43629385474878</c:v>
                  </c:pt>
                  <c:pt idx="8">
                    <c:v>261.06481423416926</c:v>
                  </c:pt>
                  <c:pt idx="9">
                    <c:v>261.6820522611939</c:v>
                  </c:pt>
                  <c:pt idx="10">
                    <c:v>165.46798077917737</c:v>
                  </c:pt>
                  <c:pt idx="11">
                    <c:v>239.84584987095246</c:v>
                  </c:pt>
                  <c:pt idx="12">
                    <c:v>353.03702985450366</c:v>
                  </c:pt>
                  <c:pt idx="13">
                    <c:v>163.40577998671802</c:v>
                  </c:pt>
                  <c:pt idx="14">
                    <c:v>293.94492122744555</c:v>
                  </c:pt>
                  <c:pt idx="15">
                    <c:v>468.85162857678245</c:v>
                  </c:pt>
                  <c:pt idx="16">
                    <c:v>274.7157427488204</c:v>
                  </c:pt>
                  <c:pt idx="17">
                    <c:v>155.71917633714924</c:v>
                  </c:pt>
                  <c:pt idx="18">
                    <c:v>278.338479654577</c:v>
                  </c:pt>
                  <c:pt idx="19">
                    <c:v>571.0443648847843</c:v>
                  </c:pt>
                  <c:pt idx="20">
                    <c:v>318.72758884101984</c:v>
                  </c:pt>
                  <c:pt idx="21">
                    <c:v>493.05737367649715</c:v>
                  </c:pt>
                  <c:pt idx="22">
                    <c:v>356.6153201061258</c:v>
                  </c:pt>
                  <c:pt idx="23">
                    <c:v>493.7483929107441</c:v>
                  </c:pt>
                  <c:pt idx="24">
                    <c:v>156.07944929738127</c:v>
                  </c:pt>
                  <c:pt idx="25">
                    <c:v>413.92862405793096</c:v>
                  </c:pt>
                  <c:pt idx="26">
                    <c:v>317.40268648675413</c:v>
                  </c:pt>
                  <c:pt idx="27">
                    <c:v>246.24676163629638</c:v>
                  </c:pt>
                  <c:pt idx="28">
                    <c:v>335.26162465444503</c:v>
                  </c:pt>
                </c:numCache>
              </c:numRef>
            </c:minus>
            <c:noEndCap val="0"/>
          </c:errBars>
          <c:xVal>
            <c:numRef>
              <c:f>'Formatted Data'!$C$98:$C$137</c:f>
              <c:numCache>
                <c:ptCount val="29"/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45</c:v>
                </c:pt>
                <c:pt idx="6">
                  <c:v>60</c:v>
                </c:pt>
                <c:pt idx="7">
                  <c:v>75</c:v>
                </c:pt>
                <c:pt idx="8">
                  <c:v>90</c:v>
                </c:pt>
                <c:pt idx="9">
                  <c:v>105</c:v>
                </c:pt>
                <c:pt idx="10">
                  <c:v>120</c:v>
                </c:pt>
                <c:pt idx="11">
                  <c:v>135</c:v>
                </c:pt>
                <c:pt idx="12">
                  <c:v>150</c:v>
                </c:pt>
                <c:pt idx="13">
                  <c:v>165</c:v>
                </c:pt>
                <c:pt idx="14">
                  <c:v>180</c:v>
                </c:pt>
                <c:pt idx="15">
                  <c:v>195</c:v>
                </c:pt>
                <c:pt idx="16">
                  <c:v>210</c:v>
                </c:pt>
                <c:pt idx="17">
                  <c:v>225</c:v>
                </c:pt>
                <c:pt idx="18">
                  <c:v>240</c:v>
                </c:pt>
                <c:pt idx="19">
                  <c:v>255</c:v>
                </c:pt>
                <c:pt idx="20">
                  <c:v>270</c:v>
                </c:pt>
                <c:pt idx="21">
                  <c:v>285</c:v>
                </c:pt>
                <c:pt idx="22">
                  <c:v>300</c:v>
                </c:pt>
                <c:pt idx="23">
                  <c:v>315</c:v>
                </c:pt>
                <c:pt idx="24">
                  <c:v>330</c:v>
                </c:pt>
                <c:pt idx="25">
                  <c:v>345</c:v>
                </c:pt>
                <c:pt idx="26">
                  <c:v>360</c:v>
                </c:pt>
                <c:pt idx="27">
                  <c:v>375</c:v>
                </c:pt>
                <c:pt idx="28">
                  <c:v>390</c:v>
                </c:pt>
              </c:numCache>
            </c:numRef>
          </c:xVal>
          <c:yVal>
            <c:numRef>
              <c:f>'Formatted Data'!$N$98:$N$126</c:f>
              <c:numCache>
                <c:ptCount val="29"/>
                <c:pt idx="0">
                  <c:v>0</c:v>
                </c:pt>
                <c:pt idx="1">
                  <c:v>1825</c:v>
                </c:pt>
                <c:pt idx="2">
                  <c:v>1607.5</c:v>
                </c:pt>
                <c:pt idx="3">
                  <c:v>2622.5</c:v>
                </c:pt>
                <c:pt idx="4">
                  <c:v>5900</c:v>
                </c:pt>
                <c:pt idx="5">
                  <c:v>13120</c:v>
                </c:pt>
                <c:pt idx="6">
                  <c:v>20722.5</c:v>
                </c:pt>
                <c:pt idx="7">
                  <c:v>26327.5</c:v>
                </c:pt>
                <c:pt idx="8">
                  <c:v>30077.5</c:v>
                </c:pt>
                <c:pt idx="9">
                  <c:v>33075</c:v>
                </c:pt>
                <c:pt idx="10">
                  <c:v>35587.5</c:v>
                </c:pt>
                <c:pt idx="11">
                  <c:v>37745</c:v>
                </c:pt>
                <c:pt idx="12">
                  <c:v>39867.5</c:v>
                </c:pt>
                <c:pt idx="13">
                  <c:v>41935</c:v>
                </c:pt>
                <c:pt idx="14">
                  <c:v>42722.5</c:v>
                </c:pt>
                <c:pt idx="15">
                  <c:v>42835</c:v>
                </c:pt>
                <c:pt idx="16">
                  <c:v>44512.5</c:v>
                </c:pt>
                <c:pt idx="17">
                  <c:v>46145</c:v>
                </c:pt>
                <c:pt idx="18">
                  <c:v>47107.5</c:v>
                </c:pt>
                <c:pt idx="19">
                  <c:v>48912.5</c:v>
                </c:pt>
                <c:pt idx="20">
                  <c:v>49705</c:v>
                </c:pt>
                <c:pt idx="21">
                  <c:v>50462.5</c:v>
                </c:pt>
                <c:pt idx="22">
                  <c:v>50202.5</c:v>
                </c:pt>
                <c:pt idx="23">
                  <c:v>50827.5</c:v>
                </c:pt>
                <c:pt idx="24">
                  <c:v>50515</c:v>
                </c:pt>
                <c:pt idx="25">
                  <c:v>51312.5</c:v>
                </c:pt>
                <c:pt idx="26">
                  <c:v>50485</c:v>
                </c:pt>
                <c:pt idx="27">
                  <c:v>50342.5</c:v>
                </c:pt>
                <c:pt idx="28">
                  <c:v>48337.5</c:v>
                </c:pt>
              </c:numCache>
            </c:numRef>
          </c:yVal>
          <c:smooth val="1"/>
        </c:ser>
        <c:ser>
          <c:idx val="12"/>
          <c:order val="5"/>
          <c:tx>
            <c:strRef>
              <c:f>'Formatted Data'!$P$97</c:f>
              <c:strCache>
                <c:ptCount val="1"/>
                <c:pt idx="0">
                  <c:v>5 nM (E10) -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'Formatted Data'!$Q$98:$Q$127</c:f>
                <c:numCache>
                  <c:ptCount val="29"/>
                  <c:pt idx="0">
                    <c:v>0</c:v>
                  </c:pt>
                  <c:pt idx="1">
                    <c:v>176.706952900519</c:v>
                  </c:pt>
                  <c:pt idx="2">
                    <c:v>172.5576820700886</c:v>
                  </c:pt>
                  <c:pt idx="3">
                    <c:v>184.9073835801818</c:v>
                  </c:pt>
                  <c:pt idx="4">
                    <c:v>165.43211228764386</c:v>
                  </c:pt>
                  <c:pt idx="5">
                    <c:v>109.36459833183775</c:v>
                  </c:pt>
                  <c:pt idx="6">
                    <c:v>194.38496948455722</c:v>
                  </c:pt>
                  <c:pt idx="7">
                    <c:v>292.561587606319</c:v>
                  </c:pt>
                  <c:pt idx="8">
                    <c:v>111.76676759541095</c:v>
                  </c:pt>
                  <c:pt idx="9">
                    <c:v>145.5583387717851</c:v>
                  </c:pt>
                  <c:pt idx="10">
                    <c:v>433.08189915495666</c:v>
                  </c:pt>
                  <c:pt idx="11">
                    <c:v>79.09644979294409</c:v>
                  </c:pt>
                  <c:pt idx="12">
                    <c:v>207.56416980979668</c:v>
                  </c:pt>
                  <c:pt idx="13">
                    <c:v>259.71650592889</c:v>
                  </c:pt>
                  <c:pt idx="14">
                    <c:v>227.82489154250806</c:v>
                  </c:pt>
                  <c:pt idx="15">
                    <c:v>104.498743710662</c:v>
                  </c:pt>
                  <c:pt idx="16">
                    <c:v>429.81229886657724</c:v>
                  </c:pt>
                  <c:pt idx="17">
                    <c:v>395.17985540780444</c:v>
                  </c:pt>
                  <c:pt idx="18">
                    <c:v>225.981737475854</c:v>
                  </c:pt>
                  <c:pt idx="19">
                    <c:v>560.3793358074511</c:v>
                  </c:pt>
                  <c:pt idx="20">
                    <c:v>211.72042311618205</c:v>
                  </c:pt>
                  <c:pt idx="21">
                    <c:v>668.6766280852947</c:v>
                  </c:pt>
                  <c:pt idx="22">
                    <c:v>579.1660619251775</c:v>
                  </c:pt>
                  <c:pt idx="23">
                    <c:v>208.0599475445286</c:v>
                  </c:pt>
                  <c:pt idx="24">
                    <c:v>111.7707825203131</c:v>
                  </c:pt>
                  <c:pt idx="25">
                    <c:v>348.32922821811695</c:v>
                  </c:pt>
                  <c:pt idx="26">
                    <c:v>391.36828185649983</c:v>
                  </c:pt>
                  <c:pt idx="27">
                    <c:v>234.05603390145973</c:v>
                  </c:pt>
                  <c:pt idx="28">
                    <c:v>224.06882092393306</c:v>
                  </c:pt>
                </c:numCache>
              </c:numRef>
            </c:plus>
            <c:minus>
              <c:numRef>
                <c:f>'Formatted Data'!$Q$98:$Q$127</c:f>
                <c:numCache>
                  <c:ptCount val="29"/>
                  <c:pt idx="0">
                    <c:v>0</c:v>
                  </c:pt>
                  <c:pt idx="1">
                    <c:v>176.706952900519</c:v>
                  </c:pt>
                  <c:pt idx="2">
                    <c:v>172.5576820700886</c:v>
                  </c:pt>
                  <c:pt idx="3">
                    <c:v>184.9073835801818</c:v>
                  </c:pt>
                  <c:pt idx="4">
                    <c:v>165.43211228764386</c:v>
                  </c:pt>
                  <c:pt idx="5">
                    <c:v>109.36459833183775</c:v>
                  </c:pt>
                  <c:pt idx="6">
                    <c:v>194.38496948455722</c:v>
                  </c:pt>
                  <c:pt idx="7">
                    <c:v>292.561587606319</c:v>
                  </c:pt>
                  <c:pt idx="8">
                    <c:v>111.76676759541095</c:v>
                  </c:pt>
                  <c:pt idx="9">
                    <c:v>145.5583387717851</c:v>
                  </c:pt>
                  <c:pt idx="10">
                    <c:v>433.08189915495666</c:v>
                  </c:pt>
                  <c:pt idx="11">
                    <c:v>79.09644979294409</c:v>
                  </c:pt>
                  <c:pt idx="12">
                    <c:v>207.56416980979668</c:v>
                  </c:pt>
                  <c:pt idx="13">
                    <c:v>259.71650592889</c:v>
                  </c:pt>
                  <c:pt idx="14">
                    <c:v>227.82489154250806</c:v>
                  </c:pt>
                  <c:pt idx="15">
                    <c:v>104.498743710662</c:v>
                  </c:pt>
                  <c:pt idx="16">
                    <c:v>429.81229886657724</c:v>
                  </c:pt>
                  <c:pt idx="17">
                    <c:v>395.17985540780444</c:v>
                  </c:pt>
                  <c:pt idx="18">
                    <c:v>225.981737475854</c:v>
                  </c:pt>
                  <c:pt idx="19">
                    <c:v>560.3793358074511</c:v>
                  </c:pt>
                  <c:pt idx="20">
                    <c:v>211.72042311618205</c:v>
                  </c:pt>
                  <c:pt idx="21">
                    <c:v>668.6766280852947</c:v>
                  </c:pt>
                  <c:pt idx="22">
                    <c:v>579.1660619251775</c:v>
                  </c:pt>
                  <c:pt idx="23">
                    <c:v>208.0599475445286</c:v>
                  </c:pt>
                  <c:pt idx="24">
                    <c:v>111.7707825203131</c:v>
                  </c:pt>
                  <c:pt idx="25">
                    <c:v>348.32922821811695</c:v>
                  </c:pt>
                  <c:pt idx="26">
                    <c:v>391.36828185649983</c:v>
                  </c:pt>
                  <c:pt idx="27">
                    <c:v>234.05603390145973</c:v>
                  </c:pt>
                  <c:pt idx="28">
                    <c:v>224.06882092393306</c:v>
                  </c:pt>
                </c:numCache>
              </c:numRef>
            </c:minus>
            <c:noEndCap val="1"/>
          </c:errBars>
          <c:xVal>
            <c:numRef>
              <c:f>'Formatted Data'!$C$98:$C$137</c:f>
              <c:numCache>
                <c:ptCount val="29"/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45</c:v>
                </c:pt>
                <c:pt idx="6">
                  <c:v>60</c:v>
                </c:pt>
                <c:pt idx="7">
                  <c:v>75</c:v>
                </c:pt>
                <c:pt idx="8">
                  <c:v>90</c:v>
                </c:pt>
                <c:pt idx="9">
                  <c:v>105</c:v>
                </c:pt>
                <c:pt idx="10">
                  <c:v>120</c:v>
                </c:pt>
                <c:pt idx="11">
                  <c:v>135</c:v>
                </c:pt>
                <c:pt idx="12">
                  <c:v>150</c:v>
                </c:pt>
                <c:pt idx="13">
                  <c:v>165</c:v>
                </c:pt>
                <c:pt idx="14">
                  <c:v>180</c:v>
                </c:pt>
                <c:pt idx="15">
                  <c:v>195</c:v>
                </c:pt>
                <c:pt idx="16">
                  <c:v>210</c:v>
                </c:pt>
                <c:pt idx="17">
                  <c:v>225</c:v>
                </c:pt>
                <c:pt idx="18">
                  <c:v>240</c:v>
                </c:pt>
                <c:pt idx="19">
                  <c:v>255</c:v>
                </c:pt>
                <c:pt idx="20">
                  <c:v>270</c:v>
                </c:pt>
                <c:pt idx="21">
                  <c:v>285</c:v>
                </c:pt>
                <c:pt idx="22">
                  <c:v>300</c:v>
                </c:pt>
                <c:pt idx="23">
                  <c:v>315</c:v>
                </c:pt>
                <c:pt idx="24">
                  <c:v>330</c:v>
                </c:pt>
                <c:pt idx="25">
                  <c:v>345</c:v>
                </c:pt>
                <c:pt idx="26">
                  <c:v>360</c:v>
                </c:pt>
                <c:pt idx="27">
                  <c:v>375</c:v>
                </c:pt>
                <c:pt idx="28">
                  <c:v>390</c:v>
                </c:pt>
              </c:numCache>
            </c:numRef>
          </c:xVal>
          <c:yVal>
            <c:numRef>
              <c:f>'Formatted Data'!$P$98:$P$126</c:f>
              <c:numCache>
                <c:ptCount val="29"/>
                <c:pt idx="0">
                  <c:v>0</c:v>
                </c:pt>
                <c:pt idx="1">
                  <c:v>1877.5</c:v>
                </c:pt>
                <c:pt idx="2">
                  <c:v>1547.5</c:v>
                </c:pt>
                <c:pt idx="3">
                  <c:v>2812.5</c:v>
                </c:pt>
                <c:pt idx="4">
                  <c:v>5915</c:v>
                </c:pt>
                <c:pt idx="5">
                  <c:v>12862.5</c:v>
                </c:pt>
                <c:pt idx="6">
                  <c:v>19437.5</c:v>
                </c:pt>
                <c:pt idx="7">
                  <c:v>25045</c:v>
                </c:pt>
                <c:pt idx="8">
                  <c:v>27260</c:v>
                </c:pt>
                <c:pt idx="9">
                  <c:v>29390</c:v>
                </c:pt>
                <c:pt idx="10">
                  <c:v>32512.5</c:v>
                </c:pt>
                <c:pt idx="11">
                  <c:v>33557.5</c:v>
                </c:pt>
                <c:pt idx="12">
                  <c:v>36212.5</c:v>
                </c:pt>
                <c:pt idx="13">
                  <c:v>38072.5</c:v>
                </c:pt>
                <c:pt idx="14">
                  <c:v>39267.5</c:v>
                </c:pt>
                <c:pt idx="15">
                  <c:v>40682.5</c:v>
                </c:pt>
                <c:pt idx="16">
                  <c:v>45157.5</c:v>
                </c:pt>
                <c:pt idx="17">
                  <c:v>48225</c:v>
                </c:pt>
                <c:pt idx="18">
                  <c:v>50732.5</c:v>
                </c:pt>
                <c:pt idx="19">
                  <c:v>52357.5</c:v>
                </c:pt>
                <c:pt idx="20">
                  <c:v>53967.5</c:v>
                </c:pt>
                <c:pt idx="21">
                  <c:v>54522.5</c:v>
                </c:pt>
                <c:pt idx="22">
                  <c:v>54067.5</c:v>
                </c:pt>
                <c:pt idx="23">
                  <c:v>54917.5</c:v>
                </c:pt>
                <c:pt idx="24">
                  <c:v>53837.5</c:v>
                </c:pt>
                <c:pt idx="25">
                  <c:v>55025</c:v>
                </c:pt>
                <c:pt idx="26">
                  <c:v>54537.5</c:v>
                </c:pt>
                <c:pt idx="27">
                  <c:v>54122.5</c:v>
                </c:pt>
                <c:pt idx="28">
                  <c:v>50777.5</c:v>
                </c:pt>
              </c:numCache>
            </c:numRef>
          </c:yVal>
          <c:smooth val="1"/>
        </c:ser>
        <c:ser>
          <c:idx val="0"/>
          <c:order val="6"/>
          <c:tx>
            <c:strRef>
              <c:f>'Formatted Data'!$R$97</c:f>
              <c:strCache>
                <c:ptCount val="1"/>
                <c:pt idx="0">
                  <c:v>7 nM (G02) -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'Formatted Data'!$C$98:$C$137</c:f>
              <c:numCache>
                <c:ptCount val="29"/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45</c:v>
                </c:pt>
                <c:pt idx="6">
                  <c:v>60</c:v>
                </c:pt>
                <c:pt idx="7">
                  <c:v>75</c:v>
                </c:pt>
                <c:pt idx="8">
                  <c:v>90</c:v>
                </c:pt>
                <c:pt idx="9">
                  <c:v>105</c:v>
                </c:pt>
                <c:pt idx="10">
                  <c:v>120</c:v>
                </c:pt>
                <c:pt idx="11">
                  <c:v>135</c:v>
                </c:pt>
                <c:pt idx="12">
                  <c:v>150</c:v>
                </c:pt>
                <c:pt idx="13">
                  <c:v>165</c:v>
                </c:pt>
                <c:pt idx="14">
                  <c:v>180</c:v>
                </c:pt>
                <c:pt idx="15">
                  <c:v>195</c:v>
                </c:pt>
                <c:pt idx="16">
                  <c:v>210</c:v>
                </c:pt>
                <c:pt idx="17">
                  <c:v>225</c:v>
                </c:pt>
                <c:pt idx="18">
                  <c:v>240</c:v>
                </c:pt>
                <c:pt idx="19">
                  <c:v>255</c:v>
                </c:pt>
                <c:pt idx="20">
                  <c:v>270</c:v>
                </c:pt>
                <c:pt idx="21">
                  <c:v>285</c:v>
                </c:pt>
                <c:pt idx="22">
                  <c:v>300</c:v>
                </c:pt>
                <c:pt idx="23">
                  <c:v>315</c:v>
                </c:pt>
                <c:pt idx="24">
                  <c:v>330</c:v>
                </c:pt>
                <c:pt idx="25">
                  <c:v>345</c:v>
                </c:pt>
                <c:pt idx="26">
                  <c:v>360</c:v>
                </c:pt>
                <c:pt idx="27">
                  <c:v>375</c:v>
                </c:pt>
                <c:pt idx="28">
                  <c:v>390</c:v>
                </c:pt>
              </c:numCache>
            </c:numRef>
          </c:xVal>
          <c:yVal>
            <c:numRef>
              <c:f>'Formatted Data'!$P$98:$P$126</c:f>
              <c:numCache>
                <c:ptCount val="29"/>
                <c:pt idx="0">
                  <c:v>0</c:v>
                </c:pt>
                <c:pt idx="1">
                  <c:v>1877.5</c:v>
                </c:pt>
                <c:pt idx="2">
                  <c:v>1547.5</c:v>
                </c:pt>
                <c:pt idx="3">
                  <c:v>2812.5</c:v>
                </c:pt>
                <c:pt idx="4">
                  <c:v>5915</c:v>
                </c:pt>
                <c:pt idx="5">
                  <c:v>12862.5</c:v>
                </c:pt>
                <c:pt idx="6">
                  <c:v>19437.5</c:v>
                </c:pt>
                <c:pt idx="7">
                  <c:v>25045</c:v>
                </c:pt>
                <c:pt idx="8">
                  <c:v>27260</c:v>
                </c:pt>
                <c:pt idx="9">
                  <c:v>29390</c:v>
                </c:pt>
                <c:pt idx="10">
                  <c:v>32512.5</c:v>
                </c:pt>
                <c:pt idx="11">
                  <c:v>33557.5</c:v>
                </c:pt>
                <c:pt idx="12">
                  <c:v>36212.5</c:v>
                </c:pt>
                <c:pt idx="13">
                  <c:v>38072.5</c:v>
                </c:pt>
                <c:pt idx="14">
                  <c:v>39267.5</c:v>
                </c:pt>
                <c:pt idx="15">
                  <c:v>40682.5</c:v>
                </c:pt>
                <c:pt idx="16">
                  <c:v>45157.5</c:v>
                </c:pt>
                <c:pt idx="17">
                  <c:v>48225</c:v>
                </c:pt>
                <c:pt idx="18">
                  <c:v>50732.5</c:v>
                </c:pt>
                <c:pt idx="19">
                  <c:v>52357.5</c:v>
                </c:pt>
                <c:pt idx="20">
                  <c:v>53967.5</c:v>
                </c:pt>
                <c:pt idx="21">
                  <c:v>54522.5</c:v>
                </c:pt>
                <c:pt idx="22">
                  <c:v>54067.5</c:v>
                </c:pt>
                <c:pt idx="23">
                  <c:v>54917.5</c:v>
                </c:pt>
                <c:pt idx="24">
                  <c:v>53837.5</c:v>
                </c:pt>
                <c:pt idx="25">
                  <c:v>55025</c:v>
                </c:pt>
                <c:pt idx="26">
                  <c:v>54537.5</c:v>
                </c:pt>
                <c:pt idx="27">
                  <c:v>54122.5</c:v>
                </c:pt>
                <c:pt idx="28">
                  <c:v>50777.5</c:v>
                </c:pt>
              </c:numCache>
            </c:numRef>
          </c:yVal>
          <c:smooth val="1"/>
        </c:ser>
        <c:ser>
          <c:idx val="1"/>
          <c:order val="7"/>
          <c:tx>
            <c:strRef>
              <c:f>'Formatted Data'!$T$97</c:f>
              <c:strCache>
                <c:ptCount val="1"/>
                <c:pt idx="0">
                  <c:v>7 nM (G04) -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'Formatted Data'!$C$98:$C$137</c:f>
              <c:numCache>
                <c:ptCount val="29"/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45</c:v>
                </c:pt>
                <c:pt idx="6">
                  <c:v>60</c:v>
                </c:pt>
                <c:pt idx="7">
                  <c:v>75</c:v>
                </c:pt>
                <c:pt idx="8">
                  <c:v>90</c:v>
                </c:pt>
                <c:pt idx="9">
                  <c:v>105</c:v>
                </c:pt>
                <c:pt idx="10">
                  <c:v>120</c:v>
                </c:pt>
                <c:pt idx="11">
                  <c:v>135</c:v>
                </c:pt>
                <c:pt idx="12">
                  <c:v>150</c:v>
                </c:pt>
                <c:pt idx="13">
                  <c:v>165</c:v>
                </c:pt>
                <c:pt idx="14">
                  <c:v>180</c:v>
                </c:pt>
                <c:pt idx="15">
                  <c:v>195</c:v>
                </c:pt>
                <c:pt idx="16">
                  <c:v>210</c:v>
                </c:pt>
                <c:pt idx="17">
                  <c:v>225</c:v>
                </c:pt>
                <c:pt idx="18">
                  <c:v>240</c:v>
                </c:pt>
                <c:pt idx="19">
                  <c:v>255</c:v>
                </c:pt>
                <c:pt idx="20">
                  <c:v>270</c:v>
                </c:pt>
                <c:pt idx="21">
                  <c:v>285</c:v>
                </c:pt>
                <c:pt idx="22">
                  <c:v>300</c:v>
                </c:pt>
                <c:pt idx="23">
                  <c:v>315</c:v>
                </c:pt>
                <c:pt idx="24">
                  <c:v>330</c:v>
                </c:pt>
                <c:pt idx="25">
                  <c:v>345</c:v>
                </c:pt>
                <c:pt idx="26">
                  <c:v>360</c:v>
                </c:pt>
                <c:pt idx="27">
                  <c:v>375</c:v>
                </c:pt>
                <c:pt idx="28">
                  <c:v>390</c:v>
                </c:pt>
              </c:numCache>
            </c:numRef>
          </c:xVal>
          <c:yVal>
            <c:numRef>
              <c:f>'Formatted Data'!$T$98:$T$126</c:f>
              <c:numCache>
                <c:ptCount val="29"/>
                <c:pt idx="0">
                  <c:v>0</c:v>
                </c:pt>
                <c:pt idx="1">
                  <c:v>2727.5</c:v>
                </c:pt>
                <c:pt idx="2">
                  <c:v>1935</c:v>
                </c:pt>
                <c:pt idx="3">
                  <c:v>3092.5</c:v>
                </c:pt>
                <c:pt idx="4">
                  <c:v>7732.5</c:v>
                </c:pt>
                <c:pt idx="5">
                  <c:v>16940</c:v>
                </c:pt>
                <c:pt idx="6">
                  <c:v>28925</c:v>
                </c:pt>
                <c:pt idx="7">
                  <c:v>31197.5</c:v>
                </c:pt>
                <c:pt idx="8">
                  <c:v>37975</c:v>
                </c:pt>
                <c:pt idx="9">
                  <c:v>37447.5</c:v>
                </c:pt>
                <c:pt idx="10">
                  <c:v>39597.5</c:v>
                </c:pt>
                <c:pt idx="11">
                  <c:v>41457.5</c:v>
                </c:pt>
                <c:pt idx="12">
                  <c:v>48612.5</c:v>
                </c:pt>
                <c:pt idx="13">
                  <c:v>46165</c:v>
                </c:pt>
                <c:pt idx="14">
                  <c:v>46380</c:v>
                </c:pt>
                <c:pt idx="15">
                  <c:v>47430</c:v>
                </c:pt>
                <c:pt idx="16">
                  <c:v>49527.5</c:v>
                </c:pt>
                <c:pt idx="17">
                  <c:v>51147.5</c:v>
                </c:pt>
                <c:pt idx="18">
                  <c:v>52940</c:v>
                </c:pt>
                <c:pt idx="19">
                  <c:v>53735</c:v>
                </c:pt>
                <c:pt idx="20">
                  <c:v>54947.5</c:v>
                </c:pt>
                <c:pt idx="21">
                  <c:v>56140</c:v>
                </c:pt>
                <c:pt idx="22">
                  <c:v>55870</c:v>
                </c:pt>
                <c:pt idx="23">
                  <c:v>56770</c:v>
                </c:pt>
                <c:pt idx="24">
                  <c:v>56060</c:v>
                </c:pt>
                <c:pt idx="25">
                  <c:v>56752.5</c:v>
                </c:pt>
                <c:pt idx="26">
                  <c:v>55975</c:v>
                </c:pt>
                <c:pt idx="27">
                  <c:v>55310</c:v>
                </c:pt>
                <c:pt idx="28">
                  <c:v>53812.5</c:v>
                </c:pt>
              </c:numCache>
            </c:numRef>
          </c:yVal>
          <c:smooth val="1"/>
        </c:ser>
        <c:ser>
          <c:idx val="3"/>
          <c:order val="8"/>
          <c:tx>
            <c:strRef>
              <c:f>'Formatted Data'!$V$97</c:f>
              <c:strCache>
                <c:ptCount val="1"/>
                <c:pt idx="0">
                  <c:v>7 nM (G06) -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'Formatted Data'!$C$98:$C$137</c:f>
              <c:numCache>
                <c:ptCount val="29"/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45</c:v>
                </c:pt>
                <c:pt idx="6">
                  <c:v>60</c:v>
                </c:pt>
                <c:pt idx="7">
                  <c:v>75</c:v>
                </c:pt>
                <c:pt idx="8">
                  <c:v>90</c:v>
                </c:pt>
                <c:pt idx="9">
                  <c:v>105</c:v>
                </c:pt>
                <c:pt idx="10">
                  <c:v>120</c:v>
                </c:pt>
                <c:pt idx="11">
                  <c:v>135</c:v>
                </c:pt>
                <c:pt idx="12">
                  <c:v>150</c:v>
                </c:pt>
                <c:pt idx="13">
                  <c:v>165</c:v>
                </c:pt>
                <c:pt idx="14">
                  <c:v>180</c:v>
                </c:pt>
                <c:pt idx="15">
                  <c:v>195</c:v>
                </c:pt>
                <c:pt idx="16">
                  <c:v>210</c:v>
                </c:pt>
                <c:pt idx="17">
                  <c:v>225</c:v>
                </c:pt>
                <c:pt idx="18">
                  <c:v>240</c:v>
                </c:pt>
                <c:pt idx="19">
                  <c:v>255</c:v>
                </c:pt>
                <c:pt idx="20">
                  <c:v>270</c:v>
                </c:pt>
                <c:pt idx="21">
                  <c:v>285</c:v>
                </c:pt>
                <c:pt idx="22">
                  <c:v>300</c:v>
                </c:pt>
                <c:pt idx="23">
                  <c:v>315</c:v>
                </c:pt>
                <c:pt idx="24">
                  <c:v>330</c:v>
                </c:pt>
                <c:pt idx="25">
                  <c:v>345</c:v>
                </c:pt>
                <c:pt idx="26">
                  <c:v>360</c:v>
                </c:pt>
                <c:pt idx="27">
                  <c:v>375</c:v>
                </c:pt>
                <c:pt idx="28">
                  <c:v>390</c:v>
                </c:pt>
              </c:numCache>
            </c:numRef>
          </c:xVal>
          <c:yVal>
            <c:numRef>
              <c:f>'Formatted Data'!$V$98:$V$126</c:f>
              <c:numCache>
                <c:ptCount val="29"/>
                <c:pt idx="0">
                  <c:v>0</c:v>
                </c:pt>
                <c:pt idx="1">
                  <c:v>1787.5</c:v>
                </c:pt>
                <c:pt idx="2">
                  <c:v>1990</c:v>
                </c:pt>
                <c:pt idx="3">
                  <c:v>4180</c:v>
                </c:pt>
                <c:pt idx="4">
                  <c:v>8352.5</c:v>
                </c:pt>
                <c:pt idx="5">
                  <c:v>16885</c:v>
                </c:pt>
                <c:pt idx="6">
                  <c:v>25680</c:v>
                </c:pt>
                <c:pt idx="7">
                  <c:v>31597.5</c:v>
                </c:pt>
                <c:pt idx="8">
                  <c:v>35002.5</c:v>
                </c:pt>
                <c:pt idx="9">
                  <c:v>38295</c:v>
                </c:pt>
                <c:pt idx="10">
                  <c:v>40980</c:v>
                </c:pt>
                <c:pt idx="11">
                  <c:v>43210</c:v>
                </c:pt>
                <c:pt idx="12">
                  <c:v>45522.5</c:v>
                </c:pt>
                <c:pt idx="13">
                  <c:v>47180</c:v>
                </c:pt>
                <c:pt idx="14">
                  <c:v>47675</c:v>
                </c:pt>
                <c:pt idx="15">
                  <c:v>48395</c:v>
                </c:pt>
                <c:pt idx="16">
                  <c:v>49775</c:v>
                </c:pt>
                <c:pt idx="17">
                  <c:v>52057.5</c:v>
                </c:pt>
                <c:pt idx="18">
                  <c:v>54037.5</c:v>
                </c:pt>
                <c:pt idx="19">
                  <c:v>54755</c:v>
                </c:pt>
                <c:pt idx="20">
                  <c:v>55882.5</c:v>
                </c:pt>
                <c:pt idx="21">
                  <c:v>56415</c:v>
                </c:pt>
                <c:pt idx="22">
                  <c:v>56697.5</c:v>
                </c:pt>
                <c:pt idx="23">
                  <c:v>57292.5</c:v>
                </c:pt>
                <c:pt idx="24">
                  <c:v>57242.5</c:v>
                </c:pt>
                <c:pt idx="25">
                  <c:v>58132.5</c:v>
                </c:pt>
                <c:pt idx="26">
                  <c:v>57075</c:v>
                </c:pt>
                <c:pt idx="27">
                  <c:v>56752.5</c:v>
                </c:pt>
                <c:pt idx="28">
                  <c:v>55332.5</c:v>
                </c:pt>
              </c:numCache>
            </c:numRef>
          </c:yVal>
          <c:smooth val="1"/>
        </c:ser>
        <c:axId val="47586237"/>
        <c:axId val="25622950"/>
      </c:scatterChart>
      <c:valAx>
        <c:axId val="47586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622950"/>
        <c:crosses val="autoZero"/>
        <c:crossBetween val="midCat"/>
        <c:dispUnits/>
      </c:valAx>
      <c:valAx>
        <c:axId val="25622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5862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34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0.50025</cdr:y>
    </cdr:from>
    <cdr:to>
      <cdr:x>0.50925</cdr:x>
      <cdr:y>0.53175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2857500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0"/>
  <sheetViews>
    <sheetView zoomScale="85" zoomScaleNormal="85" workbookViewId="0" topLeftCell="A330">
      <selection activeCell="C370" sqref="C370"/>
    </sheetView>
  </sheetViews>
  <sheetFormatPr defaultColWidth="9.140625" defaultRowHeight="12.75"/>
  <cols>
    <col min="2" max="2" width="15.140625" style="0" customWidth="1"/>
    <col min="3" max="3" width="16.8515625" style="0" customWidth="1"/>
    <col min="4" max="5" width="18.57421875" style="0" customWidth="1"/>
  </cols>
  <sheetData>
    <row r="2" ht="12.75">
      <c r="A2" s="2" t="s">
        <v>1</v>
      </c>
    </row>
    <row r="3" spans="1:11" ht="12.75">
      <c r="A3" s="2"/>
      <c r="B3" s="2" t="s">
        <v>2</v>
      </c>
      <c r="C3" s="2" t="s">
        <v>3</v>
      </c>
      <c r="D3" s="2" t="s">
        <v>4</v>
      </c>
      <c r="E3" s="2" t="s">
        <v>5</v>
      </c>
      <c r="F3" s="2" t="s">
        <v>8</v>
      </c>
      <c r="H3" s="2" t="s">
        <v>26</v>
      </c>
      <c r="I3" s="2" t="s">
        <v>6</v>
      </c>
      <c r="J3" s="2" t="s">
        <v>27</v>
      </c>
      <c r="K3" s="2" t="s">
        <v>7</v>
      </c>
    </row>
    <row r="4" spans="1:11" ht="12.75">
      <c r="A4" s="2"/>
      <c r="H4">
        <v>1</v>
      </c>
      <c r="I4" t="s">
        <v>45</v>
      </c>
      <c r="J4" t="s">
        <v>39</v>
      </c>
      <c r="K4" t="s">
        <v>43</v>
      </c>
    </row>
    <row r="5" spans="1:11" ht="12.75">
      <c r="A5" s="2">
        <v>1019</v>
      </c>
      <c r="H5">
        <v>2</v>
      </c>
      <c r="I5" t="s">
        <v>46</v>
      </c>
      <c r="J5" t="s">
        <v>39</v>
      </c>
      <c r="K5" t="s">
        <v>44</v>
      </c>
    </row>
    <row r="6" spans="1:11" ht="12.75">
      <c r="A6" s="2" t="s">
        <v>9</v>
      </c>
      <c r="B6" s="1"/>
      <c r="C6" s="1"/>
      <c r="D6" s="1"/>
      <c r="E6" s="1"/>
      <c r="H6">
        <v>3</v>
      </c>
      <c r="I6" t="s">
        <v>47</v>
      </c>
      <c r="J6" t="s">
        <v>39</v>
      </c>
      <c r="K6" t="s">
        <v>44</v>
      </c>
    </row>
    <row r="7" spans="1:11" ht="12.75">
      <c r="A7" t="s">
        <v>30</v>
      </c>
      <c r="B7">
        <v>2110</v>
      </c>
      <c r="C7">
        <v>2100</v>
      </c>
      <c r="D7">
        <v>1990</v>
      </c>
      <c r="E7">
        <v>2030</v>
      </c>
      <c r="F7">
        <f aca="true" t="shared" si="0" ref="F7:F16">AVERAGE(B7:E7)</f>
        <v>2057.5</v>
      </c>
      <c r="H7">
        <v>4</v>
      </c>
      <c r="I7" t="s">
        <v>48</v>
      </c>
      <c r="J7" t="s">
        <v>40</v>
      </c>
      <c r="K7" t="s">
        <v>44</v>
      </c>
    </row>
    <row r="8" spans="1:11" ht="12.75">
      <c r="A8" t="s">
        <v>31</v>
      </c>
      <c r="B8">
        <v>2600</v>
      </c>
      <c r="C8">
        <v>2710</v>
      </c>
      <c r="D8">
        <v>2590</v>
      </c>
      <c r="E8">
        <v>2540</v>
      </c>
      <c r="F8">
        <f t="shared" si="0"/>
        <v>2610</v>
      </c>
      <c r="H8">
        <v>5</v>
      </c>
      <c r="I8" t="s">
        <v>29</v>
      </c>
      <c r="J8" t="s">
        <v>40</v>
      </c>
      <c r="K8" t="s">
        <v>44</v>
      </c>
    </row>
    <row r="9" spans="1:11" ht="12.75">
      <c r="A9" t="s">
        <v>32</v>
      </c>
      <c r="B9">
        <v>2540</v>
      </c>
      <c r="C9">
        <v>2440</v>
      </c>
      <c r="D9">
        <v>2490</v>
      </c>
      <c r="E9">
        <v>2480</v>
      </c>
      <c r="F9">
        <f t="shared" si="0"/>
        <v>2487.5</v>
      </c>
      <c r="H9">
        <v>6</v>
      </c>
      <c r="I9" t="s">
        <v>49</v>
      </c>
      <c r="J9" t="s">
        <v>40</v>
      </c>
      <c r="K9" t="s">
        <v>44</v>
      </c>
    </row>
    <row r="10" spans="1:11" ht="12.75">
      <c r="A10" t="s">
        <v>33</v>
      </c>
      <c r="B10">
        <v>1600</v>
      </c>
      <c r="C10">
        <v>2230</v>
      </c>
      <c r="D10">
        <v>2480</v>
      </c>
      <c r="E10">
        <v>2390</v>
      </c>
      <c r="F10">
        <f t="shared" si="0"/>
        <v>2175</v>
      </c>
      <c r="H10">
        <v>7</v>
      </c>
      <c r="I10" t="s">
        <v>50</v>
      </c>
      <c r="J10" t="s">
        <v>41</v>
      </c>
      <c r="K10" t="s">
        <v>44</v>
      </c>
    </row>
    <row r="11" spans="1:11" ht="12.75">
      <c r="A11" t="s">
        <v>0</v>
      </c>
      <c r="B11">
        <v>1560</v>
      </c>
      <c r="C11">
        <v>1960</v>
      </c>
      <c r="D11">
        <v>1940</v>
      </c>
      <c r="E11">
        <v>2050</v>
      </c>
      <c r="F11">
        <f t="shared" si="0"/>
        <v>1877.5</v>
      </c>
      <c r="H11">
        <v>8</v>
      </c>
      <c r="I11" t="s">
        <v>51</v>
      </c>
      <c r="J11" t="s">
        <v>41</v>
      </c>
      <c r="K11" t="s">
        <v>44</v>
      </c>
    </row>
    <row r="12" spans="1:11" ht="12.75">
      <c r="A12" t="s">
        <v>34</v>
      </c>
      <c r="B12">
        <v>1680</v>
      </c>
      <c r="C12">
        <v>2030</v>
      </c>
      <c r="D12">
        <v>2000</v>
      </c>
      <c r="E12">
        <v>2010</v>
      </c>
      <c r="F12">
        <f t="shared" si="0"/>
        <v>1930</v>
      </c>
      <c r="H12">
        <v>9</v>
      </c>
      <c r="I12" t="s">
        <v>52</v>
      </c>
      <c r="J12" t="s">
        <v>41</v>
      </c>
      <c r="K12" t="s">
        <v>44</v>
      </c>
    </row>
    <row r="13" spans="1:11" ht="12.75">
      <c r="A13" t="s">
        <v>35</v>
      </c>
      <c r="B13">
        <v>2590</v>
      </c>
      <c r="C13">
        <v>2650</v>
      </c>
      <c r="D13">
        <v>2630</v>
      </c>
      <c r="E13">
        <v>2610</v>
      </c>
      <c r="F13">
        <f t="shared" si="0"/>
        <v>2620</v>
      </c>
      <c r="H13">
        <v>10</v>
      </c>
      <c r="I13" s="8" t="s">
        <v>38</v>
      </c>
      <c r="J13" t="s">
        <v>28</v>
      </c>
      <c r="K13" t="s">
        <v>42</v>
      </c>
    </row>
    <row r="14" spans="1:6" ht="12.75">
      <c r="A14" t="s">
        <v>36</v>
      </c>
      <c r="B14">
        <v>2840</v>
      </c>
      <c r="C14">
        <v>2860</v>
      </c>
      <c r="D14">
        <v>2770</v>
      </c>
      <c r="E14">
        <v>2650</v>
      </c>
      <c r="F14">
        <f t="shared" si="0"/>
        <v>2780</v>
      </c>
    </row>
    <row r="15" spans="1:6" ht="12.75">
      <c r="A15" t="s">
        <v>37</v>
      </c>
      <c r="B15">
        <v>1600</v>
      </c>
      <c r="C15">
        <v>1870</v>
      </c>
      <c r="D15">
        <v>1930</v>
      </c>
      <c r="E15">
        <v>1960</v>
      </c>
      <c r="F15">
        <f t="shared" si="0"/>
        <v>1840</v>
      </c>
    </row>
    <row r="16" spans="1:6" ht="12.75">
      <c r="A16" s="8" t="s">
        <v>38</v>
      </c>
      <c r="B16">
        <v>50</v>
      </c>
      <c r="C16">
        <v>60</v>
      </c>
      <c r="D16">
        <v>40</v>
      </c>
      <c r="E16">
        <v>60</v>
      </c>
      <c r="F16">
        <f t="shared" si="0"/>
        <v>52.5</v>
      </c>
    </row>
    <row r="17" ht="12.75">
      <c r="A17" s="2"/>
    </row>
    <row r="18" ht="12.75">
      <c r="A18" s="2">
        <v>1029</v>
      </c>
    </row>
    <row r="19" spans="1:4" ht="12.75">
      <c r="A19" s="2" t="s">
        <v>9</v>
      </c>
      <c r="B19" s="1"/>
      <c r="C19" s="1"/>
      <c r="D19" s="1"/>
    </row>
    <row r="20" spans="1:6" ht="12.75">
      <c r="A20" t="s">
        <v>30</v>
      </c>
      <c r="B20">
        <v>1560</v>
      </c>
      <c r="C20">
        <v>1510</v>
      </c>
      <c r="D20">
        <v>1470</v>
      </c>
      <c r="E20">
        <v>1550</v>
      </c>
      <c r="F20">
        <f aca="true" t="shared" si="1" ref="F20:F55">AVERAGE(B20:E20)</f>
        <v>1522.5</v>
      </c>
    </row>
    <row r="21" spans="1:6" ht="12.75">
      <c r="A21" t="s">
        <v>31</v>
      </c>
      <c r="B21">
        <v>1030</v>
      </c>
      <c r="C21">
        <v>1460</v>
      </c>
      <c r="D21">
        <v>1740</v>
      </c>
      <c r="E21">
        <v>1780</v>
      </c>
      <c r="F21">
        <f t="shared" si="1"/>
        <v>1502.5</v>
      </c>
    </row>
    <row r="22" spans="1:6" ht="12.75">
      <c r="A22" t="s">
        <v>32</v>
      </c>
      <c r="B22">
        <v>2070</v>
      </c>
      <c r="C22">
        <v>2010</v>
      </c>
      <c r="D22">
        <v>2010</v>
      </c>
      <c r="E22">
        <v>1960</v>
      </c>
      <c r="F22">
        <f t="shared" si="1"/>
        <v>2012.5</v>
      </c>
    </row>
    <row r="23" spans="1:6" ht="12.75">
      <c r="A23" t="s">
        <v>33</v>
      </c>
      <c r="B23">
        <v>2080</v>
      </c>
      <c r="C23">
        <v>2070</v>
      </c>
      <c r="D23">
        <v>2260</v>
      </c>
      <c r="E23">
        <v>2250</v>
      </c>
      <c r="F23">
        <f t="shared" si="1"/>
        <v>2165</v>
      </c>
    </row>
    <row r="24" spans="1:6" ht="12.75">
      <c r="A24" t="s">
        <v>0</v>
      </c>
      <c r="B24">
        <v>1370</v>
      </c>
      <c r="C24">
        <v>1750</v>
      </c>
      <c r="D24">
        <v>1750</v>
      </c>
      <c r="E24">
        <v>1780</v>
      </c>
      <c r="F24">
        <f t="shared" si="1"/>
        <v>1662.5</v>
      </c>
    </row>
    <row r="25" spans="1:6" ht="12.75">
      <c r="A25" t="s">
        <v>34</v>
      </c>
      <c r="B25">
        <v>1360</v>
      </c>
      <c r="C25">
        <v>1700</v>
      </c>
      <c r="D25">
        <v>1660</v>
      </c>
      <c r="E25">
        <v>1690</v>
      </c>
      <c r="F25">
        <f t="shared" si="1"/>
        <v>1602.5</v>
      </c>
    </row>
    <row r="26" spans="1:6" ht="12.75">
      <c r="A26" t="s">
        <v>35</v>
      </c>
      <c r="B26">
        <v>1310</v>
      </c>
      <c r="C26">
        <v>1700</v>
      </c>
      <c r="D26">
        <v>1860</v>
      </c>
      <c r="E26">
        <v>1820</v>
      </c>
      <c r="F26">
        <f t="shared" si="1"/>
        <v>1672.5</v>
      </c>
    </row>
    <row r="27" spans="1:6" ht="12.75">
      <c r="A27" t="s">
        <v>36</v>
      </c>
      <c r="B27">
        <v>1940</v>
      </c>
      <c r="C27">
        <v>2020</v>
      </c>
      <c r="D27">
        <v>2030</v>
      </c>
      <c r="E27">
        <v>1970</v>
      </c>
      <c r="F27">
        <f t="shared" si="1"/>
        <v>1990</v>
      </c>
    </row>
    <row r="28" spans="1:6" ht="12.75">
      <c r="A28" t="s">
        <v>37</v>
      </c>
      <c r="B28">
        <v>1760</v>
      </c>
      <c r="C28">
        <v>2140</v>
      </c>
      <c r="D28">
        <v>2210</v>
      </c>
      <c r="E28">
        <v>2070</v>
      </c>
      <c r="F28">
        <f t="shared" si="1"/>
        <v>2045</v>
      </c>
    </row>
    <row r="29" spans="1:6" ht="12.75">
      <c r="A29" t="s">
        <v>38</v>
      </c>
      <c r="B29">
        <v>50</v>
      </c>
      <c r="C29">
        <v>50</v>
      </c>
      <c r="D29">
        <v>50</v>
      </c>
      <c r="E29">
        <v>70</v>
      </c>
      <c r="F29">
        <f t="shared" si="1"/>
        <v>55</v>
      </c>
    </row>
    <row r="30" ht="12.75">
      <c r="A30" s="2"/>
    </row>
    <row r="31" ht="12.75">
      <c r="A31" s="2">
        <v>1039</v>
      </c>
    </row>
    <row r="32" spans="1:5" ht="12.75">
      <c r="A32" s="2" t="s">
        <v>9</v>
      </c>
      <c r="B32" s="1"/>
      <c r="C32" s="1"/>
      <c r="D32" s="1"/>
      <c r="E32" s="1"/>
    </row>
    <row r="33" spans="1:6" ht="12.75">
      <c r="A33" t="s">
        <v>30</v>
      </c>
      <c r="B33">
        <v>1650</v>
      </c>
      <c r="C33">
        <v>1690</v>
      </c>
      <c r="D33">
        <v>1730</v>
      </c>
      <c r="E33">
        <v>1740</v>
      </c>
      <c r="F33">
        <f t="shared" si="1"/>
        <v>1702.5</v>
      </c>
    </row>
    <row r="34" spans="1:6" ht="12.75">
      <c r="A34" t="s">
        <v>31</v>
      </c>
      <c r="B34">
        <v>1610</v>
      </c>
      <c r="C34">
        <v>1740</v>
      </c>
      <c r="D34">
        <v>2060</v>
      </c>
      <c r="E34">
        <v>2080</v>
      </c>
      <c r="F34">
        <f t="shared" si="1"/>
        <v>1872.5</v>
      </c>
    </row>
    <row r="35" spans="1:6" ht="12.75">
      <c r="A35" t="s">
        <v>32</v>
      </c>
      <c r="B35">
        <v>2360</v>
      </c>
      <c r="C35">
        <v>2310</v>
      </c>
      <c r="D35">
        <v>2320</v>
      </c>
      <c r="E35">
        <v>2310</v>
      </c>
      <c r="F35">
        <f t="shared" si="1"/>
        <v>2325</v>
      </c>
    </row>
    <row r="36" spans="1:6" ht="12.75">
      <c r="A36" t="s">
        <v>33</v>
      </c>
      <c r="B36">
        <v>3330</v>
      </c>
      <c r="C36">
        <v>3620</v>
      </c>
      <c r="D36">
        <v>3740</v>
      </c>
      <c r="E36">
        <v>3840</v>
      </c>
      <c r="F36">
        <f t="shared" si="1"/>
        <v>3632.5</v>
      </c>
    </row>
    <row r="37" spans="1:6" ht="12.75">
      <c r="A37" t="s">
        <v>0</v>
      </c>
      <c r="B37">
        <v>2330</v>
      </c>
      <c r="C37">
        <v>2790</v>
      </c>
      <c r="D37">
        <v>2810</v>
      </c>
      <c r="E37">
        <v>2770</v>
      </c>
      <c r="F37">
        <f t="shared" si="1"/>
        <v>2675</v>
      </c>
    </row>
    <row r="38" spans="1:6" ht="12.75">
      <c r="A38" t="s">
        <v>34</v>
      </c>
      <c r="B38">
        <v>2610</v>
      </c>
      <c r="C38">
        <v>2890</v>
      </c>
      <c r="D38">
        <v>3030</v>
      </c>
      <c r="E38">
        <v>2930</v>
      </c>
      <c r="F38">
        <f t="shared" si="1"/>
        <v>2865</v>
      </c>
    </row>
    <row r="39" spans="1:6" ht="12.75">
      <c r="A39" t="s">
        <v>35</v>
      </c>
      <c r="B39">
        <v>2700</v>
      </c>
      <c r="C39">
        <v>2780</v>
      </c>
      <c r="D39">
        <v>3040</v>
      </c>
      <c r="E39">
        <v>3130</v>
      </c>
      <c r="F39">
        <f t="shared" si="1"/>
        <v>2912.5</v>
      </c>
    </row>
    <row r="40" spans="1:6" ht="12.75">
      <c r="A40" t="s">
        <v>36</v>
      </c>
      <c r="B40">
        <v>3110</v>
      </c>
      <c r="C40">
        <v>3120</v>
      </c>
      <c r="D40">
        <v>3120</v>
      </c>
      <c r="E40">
        <v>3230</v>
      </c>
      <c r="F40">
        <f t="shared" si="1"/>
        <v>3145</v>
      </c>
    </row>
    <row r="41" spans="1:6" ht="12.75">
      <c r="A41" t="s">
        <v>37</v>
      </c>
      <c r="B41">
        <v>4070</v>
      </c>
      <c r="C41">
        <v>4240</v>
      </c>
      <c r="D41">
        <v>4330</v>
      </c>
      <c r="E41">
        <v>4290</v>
      </c>
      <c r="F41">
        <f t="shared" si="1"/>
        <v>4232.5</v>
      </c>
    </row>
    <row r="42" spans="1:6" ht="12.75">
      <c r="A42" t="s">
        <v>38</v>
      </c>
      <c r="B42">
        <v>50</v>
      </c>
      <c r="C42">
        <v>50</v>
      </c>
      <c r="D42">
        <v>60</v>
      </c>
      <c r="E42">
        <v>50</v>
      </c>
      <c r="F42">
        <f t="shared" si="1"/>
        <v>52.5</v>
      </c>
    </row>
    <row r="43" ht="12.75">
      <c r="A43" s="2"/>
    </row>
    <row r="44" ht="12.75">
      <c r="A44" s="2">
        <v>1049</v>
      </c>
    </row>
    <row r="45" spans="1:5" ht="12.75">
      <c r="A45" s="2" t="s">
        <v>9</v>
      </c>
      <c r="B45" s="1"/>
      <c r="C45" s="1"/>
      <c r="D45" s="1"/>
      <c r="E45" s="1"/>
    </row>
    <row r="46" spans="1:6" ht="12.75">
      <c r="A46" t="s">
        <v>30</v>
      </c>
      <c r="B46">
        <v>3090</v>
      </c>
      <c r="C46">
        <v>3110</v>
      </c>
      <c r="D46">
        <v>3110</v>
      </c>
      <c r="E46">
        <v>3170</v>
      </c>
      <c r="F46">
        <f t="shared" si="1"/>
        <v>3120</v>
      </c>
    </row>
    <row r="47" spans="1:6" ht="12.75">
      <c r="A47" t="s">
        <v>31</v>
      </c>
      <c r="B47">
        <v>3680</v>
      </c>
      <c r="C47">
        <v>3700</v>
      </c>
      <c r="D47">
        <v>3970</v>
      </c>
      <c r="E47">
        <v>4280</v>
      </c>
      <c r="F47">
        <f t="shared" si="1"/>
        <v>3907.5</v>
      </c>
    </row>
    <row r="48" spans="1:6" ht="12.75">
      <c r="A48" t="s">
        <v>32</v>
      </c>
      <c r="B48">
        <v>4110</v>
      </c>
      <c r="C48">
        <v>4050</v>
      </c>
      <c r="D48">
        <v>4260</v>
      </c>
      <c r="E48">
        <v>4130</v>
      </c>
      <c r="F48">
        <f t="shared" si="1"/>
        <v>4137.5</v>
      </c>
    </row>
    <row r="49" spans="1:6" ht="12.75">
      <c r="A49" t="s">
        <v>33</v>
      </c>
      <c r="B49">
        <v>7100</v>
      </c>
      <c r="C49">
        <v>7720</v>
      </c>
      <c r="D49">
        <v>8060</v>
      </c>
      <c r="E49">
        <v>7960</v>
      </c>
      <c r="F49">
        <f t="shared" si="1"/>
        <v>7710</v>
      </c>
    </row>
    <row r="50" spans="1:6" ht="12.75">
      <c r="A50" t="s">
        <v>0</v>
      </c>
      <c r="B50">
        <v>5790</v>
      </c>
      <c r="C50">
        <v>5950</v>
      </c>
      <c r="D50">
        <v>5980</v>
      </c>
      <c r="E50">
        <v>6110</v>
      </c>
      <c r="F50">
        <f t="shared" si="1"/>
        <v>5957.5</v>
      </c>
    </row>
    <row r="51" spans="1:6" ht="12.75">
      <c r="A51" t="s">
        <v>34</v>
      </c>
      <c r="B51">
        <v>5790</v>
      </c>
      <c r="C51">
        <v>5950</v>
      </c>
      <c r="D51">
        <v>5980</v>
      </c>
      <c r="E51">
        <v>6170</v>
      </c>
      <c r="F51">
        <f t="shared" si="1"/>
        <v>5972.5</v>
      </c>
    </row>
    <row r="52" spans="1:6" ht="12.75">
      <c r="A52" t="s">
        <v>35</v>
      </c>
      <c r="B52">
        <v>7040</v>
      </c>
      <c r="C52">
        <v>7440</v>
      </c>
      <c r="D52">
        <v>7420</v>
      </c>
      <c r="E52">
        <v>7770</v>
      </c>
      <c r="F52">
        <f t="shared" si="1"/>
        <v>7417.5</v>
      </c>
    </row>
    <row r="53" spans="1:6" ht="12.75">
      <c r="A53" t="s">
        <v>36</v>
      </c>
      <c r="B53">
        <v>7740</v>
      </c>
      <c r="C53">
        <v>7770</v>
      </c>
      <c r="D53">
        <v>7720</v>
      </c>
      <c r="E53">
        <v>7930</v>
      </c>
      <c r="F53">
        <f t="shared" si="1"/>
        <v>7790</v>
      </c>
    </row>
    <row r="54" spans="1:6" ht="12.75">
      <c r="A54" t="s">
        <v>37</v>
      </c>
      <c r="B54">
        <v>8130</v>
      </c>
      <c r="C54">
        <v>8330</v>
      </c>
      <c r="D54">
        <v>8500</v>
      </c>
      <c r="E54">
        <v>8680</v>
      </c>
      <c r="F54">
        <f t="shared" si="1"/>
        <v>8410</v>
      </c>
    </row>
    <row r="55" spans="1:6" ht="12.75">
      <c r="A55" t="s">
        <v>38</v>
      </c>
      <c r="B55">
        <v>70</v>
      </c>
      <c r="C55">
        <v>50</v>
      </c>
      <c r="D55">
        <v>60</v>
      </c>
      <c r="E55">
        <v>50</v>
      </c>
      <c r="F55">
        <f t="shared" si="1"/>
        <v>57.5</v>
      </c>
    </row>
    <row r="56" ht="12.75">
      <c r="A56" s="2"/>
    </row>
    <row r="57" ht="12.75">
      <c r="A57" s="2">
        <v>1104</v>
      </c>
    </row>
    <row r="58" spans="1:5" ht="12.75">
      <c r="A58" s="2" t="s">
        <v>9</v>
      </c>
      <c r="B58" s="1"/>
      <c r="C58" s="1"/>
      <c r="D58" s="1"/>
      <c r="E58" s="1"/>
    </row>
    <row r="59" spans="1:6" ht="12.75">
      <c r="A59" t="s">
        <v>30</v>
      </c>
      <c r="B59">
        <v>7350</v>
      </c>
      <c r="C59">
        <v>7370</v>
      </c>
      <c r="D59">
        <v>7490</v>
      </c>
      <c r="E59">
        <v>7390</v>
      </c>
      <c r="F59">
        <f aca="true" t="shared" si="2" ref="F59:F81">AVERAGE(B59:E59)</f>
        <v>7400</v>
      </c>
    </row>
    <row r="60" spans="1:6" ht="12.75">
      <c r="A60" t="s">
        <v>31</v>
      </c>
      <c r="B60">
        <v>9160</v>
      </c>
      <c r="C60">
        <v>8940</v>
      </c>
      <c r="D60">
        <v>9800</v>
      </c>
      <c r="E60">
        <v>10010</v>
      </c>
      <c r="F60">
        <f t="shared" si="2"/>
        <v>9477.5</v>
      </c>
    </row>
    <row r="61" spans="1:6" ht="12.75">
      <c r="A61" t="s">
        <v>32</v>
      </c>
      <c r="B61">
        <v>9610</v>
      </c>
      <c r="C61">
        <v>9540</v>
      </c>
      <c r="D61">
        <v>9780</v>
      </c>
      <c r="E61">
        <v>9780</v>
      </c>
      <c r="F61">
        <f t="shared" si="2"/>
        <v>9677.5</v>
      </c>
    </row>
    <row r="62" spans="1:6" ht="12.75">
      <c r="A62" t="s">
        <v>33</v>
      </c>
      <c r="B62">
        <v>16010</v>
      </c>
      <c r="C62">
        <v>16640</v>
      </c>
      <c r="D62">
        <v>16850</v>
      </c>
      <c r="E62">
        <v>16880</v>
      </c>
      <c r="F62">
        <f t="shared" si="2"/>
        <v>16595</v>
      </c>
    </row>
    <row r="63" spans="1:6" ht="12.75">
      <c r="A63" t="s">
        <v>0</v>
      </c>
      <c r="B63">
        <v>13040</v>
      </c>
      <c r="C63">
        <v>13150</v>
      </c>
      <c r="D63">
        <v>13360</v>
      </c>
      <c r="E63">
        <v>13140</v>
      </c>
      <c r="F63">
        <f t="shared" si="2"/>
        <v>13172.5</v>
      </c>
    </row>
    <row r="64" spans="1:6" ht="12.75">
      <c r="A64" t="s">
        <v>34</v>
      </c>
      <c r="B64">
        <v>12810</v>
      </c>
      <c r="C64">
        <v>13040</v>
      </c>
      <c r="D64">
        <v>12930</v>
      </c>
      <c r="E64">
        <v>12880</v>
      </c>
      <c r="F64">
        <f t="shared" si="2"/>
        <v>12915</v>
      </c>
    </row>
    <row r="65" spans="1:6" ht="12.75">
      <c r="A65" t="s">
        <v>35</v>
      </c>
      <c r="B65">
        <v>17430</v>
      </c>
      <c r="C65">
        <v>17440</v>
      </c>
      <c r="D65">
        <v>17460</v>
      </c>
      <c r="E65">
        <v>17570</v>
      </c>
      <c r="F65">
        <f t="shared" si="2"/>
        <v>17475</v>
      </c>
    </row>
    <row r="66" spans="1:6" ht="12.75">
      <c r="A66" t="s">
        <v>36</v>
      </c>
      <c r="B66">
        <v>16100</v>
      </c>
      <c r="C66">
        <v>16950</v>
      </c>
      <c r="D66">
        <v>17330</v>
      </c>
      <c r="E66">
        <v>17590</v>
      </c>
      <c r="F66">
        <f t="shared" si="2"/>
        <v>16992.5</v>
      </c>
    </row>
    <row r="67" spans="1:6" ht="12.75">
      <c r="A67" t="s">
        <v>37</v>
      </c>
      <c r="B67">
        <v>16870</v>
      </c>
      <c r="C67">
        <v>16710</v>
      </c>
      <c r="D67">
        <v>17050</v>
      </c>
      <c r="E67">
        <v>17120</v>
      </c>
      <c r="F67">
        <f t="shared" si="2"/>
        <v>16937.5</v>
      </c>
    </row>
    <row r="68" spans="1:6" ht="12.75">
      <c r="A68" t="s">
        <v>38</v>
      </c>
      <c r="B68">
        <v>50</v>
      </c>
      <c r="C68">
        <v>50</v>
      </c>
      <c r="D68">
        <v>70</v>
      </c>
      <c r="E68">
        <v>40</v>
      </c>
      <c r="F68">
        <f t="shared" si="2"/>
        <v>52.5</v>
      </c>
    </row>
    <row r="69" ht="12.75">
      <c r="A69" s="2"/>
    </row>
    <row r="70" ht="12.75">
      <c r="A70" s="2">
        <v>1119</v>
      </c>
    </row>
    <row r="71" spans="1:5" ht="12.75">
      <c r="A71" s="2" t="s">
        <v>9</v>
      </c>
      <c r="B71" s="1"/>
      <c r="C71" s="1"/>
      <c r="D71" s="1"/>
      <c r="E71" s="1"/>
    </row>
    <row r="72" spans="1:6" ht="12.75">
      <c r="A72" t="s">
        <v>30</v>
      </c>
      <c r="B72">
        <v>13130</v>
      </c>
      <c r="C72">
        <v>12930</v>
      </c>
      <c r="D72">
        <v>12800</v>
      </c>
      <c r="E72">
        <v>12900</v>
      </c>
      <c r="F72">
        <f t="shared" si="2"/>
        <v>12940</v>
      </c>
    </row>
    <row r="73" spans="1:6" ht="12.75">
      <c r="A73" t="s">
        <v>31</v>
      </c>
      <c r="B73">
        <v>17250</v>
      </c>
      <c r="C73">
        <v>17360</v>
      </c>
      <c r="D73">
        <v>17720</v>
      </c>
      <c r="E73">
        <v>17720</v>
      </c>
      <c r="F73">
        <f t="shared" si="2"/>
        <v>17512.5</v>
      </c>
    </row>
    <row r="74" spans="1:6" ht="12.75">
      <c r="A74" t="s">
        <v>32</v>
      </c>
      <c r="B74">
        <v>14320</v>
      </c>
      <c r="C74">
        <v>15330</v>
      </c>
      <c r="D74">
        <v>15500</v>
      </c>
      <c r="E74">
        <v>15840</v>
      </c>
      <c r="F74">
        <f t="shared" si="2"/>
        <v>15247.5</v>
      </c>
    </row>
    <row r="75" spans="1:6" ht="12.75">
      <c r="A75" t="s">
        <v>33</v>
      </c>
      <c r="B75">
        <v>27090</v>
      </c>
      <c r="C75">
        <v>27110</v>
      </c>
      <c r="D75">
        <v>27130</v>
      </c>
      <c r="E75">
        <v>27500</v>
      </c>
      <c r="F75">
        <f t="shared" si="2"/>
        <v>27207.5</v>
      </c>
    </row>
    <row r="76" spans="1:6" ht="12.75">
      <c r="A76" t="s">
        <v>0</v>
      </c>
      <c r="B76">
        <v>20720</v>
      </c>
      <c r="C76">
        <v>21080</v>
      </c>
      <c r="D76">
        <v>20680</v>
      </c>
      <c r="E76">
        <v>20660</v>
      </c>
      <c r="F76">
        <f t="shared" si="2"/>
        <v>20785</v>
      </c>
    </row>
    <row r="77" spans="1:6" ht="12.75">
      <c r="A77" t="s">
        <v>34</v>
      </c>
      <c r="B77">
        <v>19250</v>
      </c>
      <c r="C77">
        <v>19510</v>
      </c>
      <c r="D77">
        <v>19710</v>
      </c>
      <c r="E77">
        <v>19530</v>
      </c>
      <c r="F77">
        <f t="shared" si="2"/>
        <v>19500</v>
      </c>
    </row>
    <row r="78" spans="1:6" ht="12.75">
      <c r="A78" t="s">
        <v>35</v>
      </c>
      <c r="B78">
        <v>25890</v>
      </c>
      <c r="C78">
        <v>26410</v>
      </c>
      <c r="D78">
        <v>26350</v>
      </c>
      <c r="E78">
        <v>26490</v>
      </c>
      <c r="F78">
        <f t="shared" si="2"/>
        <v>26285</v>
      </c>
    </row>
    <row r="79" spans="1:6" ht="12.75">
      <c r="A79" t="s">
        <v>36</v>
      </c>
      <c r="B79">
        <v>29090</v>
      </c>
      <c r="C79">
        <v>28960</v>
      </c>
      <c r="D79">
        <v>28900</v>
      </c>
      <c r="E79">
        <v>29000</v>
      </c>
      <c r="F79">
        <f t="shared" si="2"/>
        <v>28987.5</v>
      </c>
    </row>
    <row r="80" spans="1:6" ht="12.75">
      <c r="A80" t="s">
        <v>37</v>
      </c>
      <c r="B80">
        <v>25420</v>
      </c>
      <c r="C80">
        <v>25790</v>
      </c>
      <c r="D80">
        <v>26030</v>
      </c>
      <c r="E80">
        <v>25730</v>
      </c>
      <c r="F80">
        <f t="shared" si="2"/>
        <v>25742.5</v>
      </c>
    </row>
    <row r="81" spans="1:6" ht="12.75">
      <c r="A81" t="s">
        <v>38</v>
      </c>
      <c r="B81">
        <v>60</v>
      </c>
      <c r="C81">
        <v>60</v>
      </c>
      <c r="D81">
        <v>60</v>
      </c>
      <c r="E81">
        <v>70</v>
      </c>
      <c r="F81">
        <f t="shared" si="2"/>
        <v>62.5</v>
      </c>
    </row>
    <row r="82" ht="12.75">
      <c r="A82" s="2"/>
    </row>
    <row r="83" ht="12.75">
      <c r="A83" s="2">
        <v>1134</v>
      </c>
    </row>
    <row r="84" spans="1:5" ht="12.75">
      <c r="A84" s="2" t="s">
        <v>9</v>
      </c>
      <c r="B84" s="1"/>
      <c r="C84" s="1"/>
      <c r="D84" s="1"/>
      <c r="E84" s="1"/>
    </row>
    <row r="85" spans="1:6" ht="12.75">
      <c r="A85" t="s">
        <v>30</v>
      </c>
      <c r="B85">
        <v>17850</v>
      </c>
      <c r="C85">
        <v>17900</v>
      </c>
      <c r="D85">
        <v>17670</v>
      </c>
      <c r="E85">
        <v>17640</v>
      </c>
      <c r="F85">
        <f aca="true" t="shared" si="3" ref="F85:F107">AVERAGE(B85:E85)</f>
        <v>17765</v>
      </c>
    </row>
    <row r="86" spans="1:6" ht="12.75">
      <c r="A86" t="s">
        <v>31</v>
      </c>
      <c r="B86">
        <v>23040</v>
      </c>
      <c r="C86">
        <v>22880</v>
      </c>
      <c r="D86">
        <v>23050</v>
      </c>
      <c r="E86">
        <v>23040</v>
      </c>
      <c r="F86">
        <f t="shared" si="3"/>
        <v>23002.5</v>
      </c>
    </row>
    <row r="87" spans="1:6" ht="12.75">
      <c r="A87" t="s">
        <v>32</v>
      </c>
      <c r="B87">
        <v>20440</v>
      </c>
      <c r="C87">
        <v>21350</v>
      </c>
      <c r="D87">
        <v>21880</v>
      </c>
      <c r="E87">
        <v>21770</v>
      </c>
      <c r="F87">
        <f t="shared" si="3"/>
        <v>21360</v>
      </c>
    </row>
    <row r="88" spans="1:6" ht="12.75">
      <c r="A88" t="s">
        <v>33</v>
      </c>
      <c r="B88">
        <v>30890</v>
      </c>
      <c r="C88">
        <v>31840</v>
      </c>
      <c r="D88">
        <v>31900</v>
      </c>
      <c r="E88">
        <v>31600</v>
      </c>
      <c r="F88">
        <f t="shared" si="3"/>
        <v>31557.5</v>
      </c>
    </row>
    <row r="89" spans="1:6" ht="12.75">
      <c r="A89" t="s">
        <v>0</v>
      </c>
      <c r="B89">
        <v>26340</v>
      </c>
      <c r="C89">
        <v>26560</v>
      </c>
      <c r="D89">
        <v>26490</v>
      </c>
      <c r="E89">
        <v>26230</v>
      </c>
      <c r="F89">
        <f t="shared" si="3"/>
        <v>26405</v>
      </c>
    </row>
    <row r="90" spans="1:6" ht="12.75">
      <c r="A90" t="s">
        <v>34</v>
      </c>
      <c r="B90">
        <v>25160</v>
      </c>
      <c r="C90">
        <v>25210</v>
      </c>
      <c r="D90">
        <v>25400</v>
      </c>
      <c r="E90">
        <v>24720</v>
      </c>
      <c r="F90">
        <f t="shared" si="3"/>
        <v>25122.5</v>
      </c>
    </row>
    <row r="91" spans="1:6" ht="12.75">
      <c r="A91" t="s">
        <v>35</v>
      </c>
      <c r="B91">
        <v>32570</v>
      </c>
      <c r="C91">
        <v>32250</v>
      </c>
      <c r="D91">
        <v>32720</v>
      </c>
      <c r="E91">
        <v>32800</v>
      </c>
      <c r="F91">
        <f t="shared" si="3"/>
        <v>32585</v>
      </c>
    </row>
    <row r="92" spans="1:6" ht="12.75">
      <c r="A92" t="s">
        <v>36</v>
      </c>
      <c r="B92">
        <v>31190</v>
      </c>
      <c r="C92">
        <v>31420</v>
      </c>
      <c r="D92">
        <v>31050</v>
      </c>
      <c r="E92">
        <v>31440</v>
      </c>
      <c r="F92">
        <f t="shared" si="3"/>
        <v>31275</v>
      </c>
    </row>
    <row r="93" spans="1:6" ht="12.75">
      <c r="A93" t="s">
        <v>37</v>
      </c>
      <c r="B93">
        <v>31540</v>
      </c>
      <c r="C93">
        <v>31690</v>
      </c>
      <c r="D93">
        <v>31730</v>
      </c>
      <c r="E93">
        <v>31740</v>
      </c>
      <c r="F93">
        <f t="shared" si="3"/>
        <v>31675</v>
      </c>
    </row>
    <row r="94" spans="1:6" ht="12.75">
      <c r="A94" t="s">
        <v>38</v>
      </c>
      <c r="B94">
        <v>80</v>
      </c>
      <c r="C94">
        <v>70</v>
      </c>
      <c r="D94">
        <v>80</v>
      </c>
      <c r="E94">
        <v>80</v>
      </c>
      <c r="F94">
        <f t="shared" si="3"/>
        <v>77.5</v>
      </c>
    </row>
    <row r="96" ht="12.75">
      <c r="A96" s="2">
        <v>1149</v>
      </c>
    </row>
    <row r="97" spans="1:5" ht="12.75">
      <c r="A97" s="2" t="s">
        <v>9</v>
      </c>
      <c r="B97" s="1"/>
      <c r="C97" s="1"/>
      <c r="D97" s="1"/>
      <c r="E97" s="1"/>
    </row>
    <row r="98" spans="1:6" ht="12.75">
      <c r="A98" t="s">
        <v>30</v>
      </c>
      <c r="B98">
        <v>20890</v>
      </c>
      <c r="C98">
        <v>20610</v>
      </c>
      <c r="D98">
        <v>20360</v>
      </c>
      <c r="E98">
        <v>20680</v>
      </c>
      <c r="F98">
        <f t="shared" si="3"/>
        <v>20635</v>
      </c>
    </row>
    <row r="99" spans="1:6" ht="12.75">
      <c r="A99" t="s">
        <v>31</v>
      </c>
      <c r="B99">
        <v>28050</v>
      </c>
      <c r="C99">
        <v>27540</v>
      </c>
      <c r="D99">
        <v>27720</v>
      </c>
      <c r="E99">
        <v>27740</v>
      </c>
      <c r="F99">
        <f t="shared" si="3"/>
        <v>27762.5</v>
      </c>
    </row>
    <row r="100" spans="1:6" ht="12.75">
      <c r="A100" t="s">
        <v>32</v>
      </c>
      <c r="B100">
        <v>26950</v>
      </c>
      <c r="C100">
        <v>27150</v>
      </c>
      <c r="D100">
        <v>27050</v>
      </c>
      <c r="E100">
        <v>27140</v>
      </c>
      <c r="F100">
        <f t="shared" si="3"/>
        <v>27072.5</v>
      </c>
    </row>
    <row r="101" spans="1:6" ht="12.75">
      <c r="A101" t="s">
        <v>33</v>
      </c>
      <c r="B101">
        <v>35740</v>
      </c>
      <c r="C101">
        <v>35790</v>
      </c>
      <c r="D101">
        <v>35890</v>
      </c>
      <c r="E101">
        <v>35890</v>
      </c>
      <c r="F101">
        <f t="shared" si="3"/>
        <v>35827.5</v>
      </c>
    </row>
    <row r="102" spans="1:6" ht="12.75">
      <c r="A102" t="s">
        <v>0</v>
      </c>
      <c r="B102">
        <v>29860</v>
      </c>
      <c r="C102">
        <v>30210</v>
      </c>
      <c r="D102">
        <v>30060</v>
      </c>
      <c r="E102">
        <v>30460</v>
      </c>
      <c r="F102">
        <f t="shared" si="3"/>
        <v>30147.5</v>
      </c>
    </row>
    <row r="103" spans="1:6" ht="12.75">
      <c r="A103" t="s">
        <v>34</v>
      </c>
      <c r="B103">
        <v>27340</v>
      </c>
      <c r="C103">
        <v>27230</v>
      </c>
      <c r="D103">
        <v>27280</v>
      </c>
      <c r="E103">
        <v>27470</v>
      </c>
      <c r="F103">
        <f t="shared" si="3"/>
        <v>27330</v>
      </c>
    </row>
    <row r="104" spans="1:6" ht="12.75">
      <c r="A104" t="s">
        <v>35</v>
      </c>
      <c r="B104">
        <v>38830</v>
      </c>
      <c r="C104">
        <v>38950</v>
      </c>
      <c r="D104">
        <v>38780</v>
      </c>
      <c r="E104">
        <v>38510</v>
      </c>
      <c r="F104">
        <f t="shared" si="3"/>
        <v>38767.5</v>
      </c>
    </row>
    <row r="105" spans="1:6" ht="12.75">
      <c r="A105" t="s">
        <v>36</v>
      </c>
      <c r="B105">
        <v>38110</v>
      </c>
      <c r="C105">
        <v>38030</v>
      </c>
      <c r="D105">
        <v>37910</v>
      </c>
      <c r="E105">
        <v>38130</v>
      </c>
      <c r="F105">
        <f t="shared" si="3"/>
        <v>38045</v>
      </c>
    </row>
    <row r="106" spans="1:6" ht="12.75">
      <c r="A106" t="s">
        <v>37</v>
      </c>
      <c r="B106">
        <v>35130</v>
      </c>
      <c r="C106">
        <v>34900</v>
      </c>
      <c r="D106">
        <v>34870</v>
      </c>
      <c r="E106">
        <v>35390</v>
      </c>
      <c r="F106">
        <f t="shared" si="3"/>
        <v>35072.5</v>
      </c>
    </row>
    <row r="107" spans="1:6" ht="12.75">
      <c r="A107" t="s">
        <v>38</v>
      </c>
      <c r="B107">
        <v>60</v>
      </c>
      <c r="C107">
        <v>80</v>
      </c>
      <c r="D107">
        <v>70</v>
      </c>
      <c r="E107">
        <v>70</v>
      </c>
      <c r="F107">
        <f t="shared" si="3"/>
        <v>70</v>
      </c>
    </row>
    <row r="108" ht="12.75">
      <c r="A108" s="2"/>
    </row>
    <row r="109" ht="12.75">
      <c r="A109" s="2">
        <v>1204</v>
      </c>
    </row>
    <row r="110" spans="1:5" ht="12.75">
      <c r="A110" s="2" t="s">
        <v>9</v>
      </c>
      <c r="B110" s="1"/>
      <c r="C110" s="1"/>
      <c r="D110" s="1"/>
      <c r="E110" s="1"/>
    </row>
    <row r="111" spans="1:6" ht="12.75">
      <c r="A111" t="s">
        <v>30</v>
      </c>
      <c r="B111">
        <v>23040</v>
      </c>
      <c r="C111">
        <v>22710</v>
      </c>
      <c r="D111">
        <v>22570</v>
      </c>
      <c r="E111">
        <v>22650</v>
      </c>
      <c r="F111">
        <f aca="true" t="shared" si="4" ref="F111:F172">AVERAGE(B111:E111)</f>
        <v>22742.5</v>
      </c>
    </row>
    <row r="112" spans="1:6" ht="12.75">
      <c r="A112" t="s">
        <v>31</v>
      </c>
      <c r="B112">
        <v>30330</v>
      </c>
      <c r="C112">
        <v>30110</v>
      </c>
      <c r="D112">
        <v>30340</v>
      </c>
      <c r="E112">
        <v>30180</v>
      </c>
      <c r="F112">
        <f t="shared" si="4"/>
        <v>30240</v>
      </c>
    </row>
    <row r="113" spans="1:6" ht="12.75">
      <c r="A113" t="s">
        <v>32</v>
      </c>
      <c r="B113">
        <v>28110</v>
      </c>
      <c r="C113">
        <v>28030</v>
      </c>
      <c r="D113">
        <v>28450</v>
      </c>
      <c r="E113">
        <v>28890</v>
      </c>
      <c r="F113">
        <f t="shared" si="4"/>
        <v>28370</v>
      </c>
    </row>
    <row r="114" spans="1:6" ht="12.75">
      <c r="A114" t="s">
        <v>33</v>
      </c>
      <c r="B114">
        <v>39290</v>
      </c>
      <c r="C114">
        <v>39370</v>
      </c>
      <c r="D114">
        <v>39840</v>
      </c>
      <c r="E114">
        <v>39310</v>
      </c>
      <c r="F114">
        <f t="shared" si="4"/>
        <v>39452.5</v>
      </c>
    </row>
    <row r="115" spans="1:6" ht="12.75">
      <c r="A115" t="s">
        <v>0</v>
      </c>
      <c r="B115">
        <v>32850</v>
      </c>
      <c r="C115">
        <v>33400</v>
      </c>
      <c r="D115">
        <v>33330</v>
      </c>
      <c r="E115">
        <v>33070</v>
      </c>
      <c r="F115">
        <f t="shared" si="4"/>
        <v>33162.5</v>
      </c>
    </row>
    <row r="116" spans="1:6" ht="12.75">
      <c r="A116" t="s">
        <v>34</v>
      </c>
      <c r="B116">
        <v>29350</v>
      </c>
      <c r="C116">
        <v>29600</v>
      </c>
      <c r="D116">
        <v>29370</v>
      </c>
      <c r="E116">
        <v>29590</v>
      </c>
      <c r="F116">
        <f t="shared" si="4"/>
        <v>29477.5</v>
      </c>
    </row>
    <row r="117" spans="1:6" ht="12.75">
      <c r="A117" t="s">
        <v>35</v>
      </c>
      <c r="B117">
        <v>38920</v>
      </c>
      <c r="C117">
        <v>39000</v>
      </c>
      <c r="D117">
        <v>39130</v>
      </c>
      <c r="E117">
        <v>38830</v>
      </c>
      <c r="F117">
        <f t="shared" si="4"/>
        <v>38970</v>
      </c>
    </row>
    <row r="118" spans="1:6" ht="12.75">
      <c r="A118" t="s">
        <v>36</v>
      </c>
      <c r="B118">
        <v>37150</v>
      </c>
      <c r="C118">
        <v>37600</v>
      </c>
      <c r="D118">
        <v>37900</v>
      </c>
      <c r="E118">
        <v>37490</v>
      </c>
      <c r="F118">
        <f t="shared" si="4"/>
        <v>37535</v>
      </c>
    </row>
    <row r="119" spans="1:6" ht="12.75">
      <c r="A119" t="s">
        <v>37</v>
      </c>
      <c r="B119">
        <v>38530</v>
      </c>
      <c r="C119">
        <v>37990</v>
      </c>
      <c r="D119">
        <v>38570</v>
      </c>
      <c r="E119">
        <v>38440</v>
      </c>
      <c r="F119">
        <f t="shared" si="4"/>
        <v>38382.5</v>
      </c>
    </row>
    <row r="120" spans="1:6" ht="12.75">
      <c r="A120" t="s">
        <v>38</v>
      </c>
      <c r="B120">
        <v>100</v>
      </c>
      <c r="C120">
        <v>90</v>
      </c>
      <c r="D120">
        <v>80</v>
      </c>
      <c r="E120">
        <v>80</v>
      </c>
      <c r="F120">
        <f t="shared" si="4"/>
        <v>87.5</v>
      </c>
    </row>
    <row r="121" ht="12.75">
      <c r="A121" s="2"/>
    </row>
    <row r="122" ht="12.75">
      <c r="A122" s="2">
        <v>1219</v>
      </c>
    </row>
    <row r="123" spans="1:5" ht="12.75">
      <c r="A123" s="2" t="s">
        <v>9</v>
      </c>
      <c r="B123" s="1"/>
      <c r="C123" s="1"/>
      <c r="D123" s="1"/>
      <c r="E123" s="1"/>
    </row>
    <row r="124" spans="1:6" ht="12.75">
      <c r="A124" t="s">
        <v>30</v>
      </c>
      <c r="B124">
        <v>24590</v>
      </c>
      <c r="C124">
        <v>24700</v>
      </c>
      <c r="D124">
        <v>24490</v>
      </c>
      <c r="E124">
        <v>24430</v>
      </c>
      <c r="F124">
        <f t="shared" si="4"/>
        <v>24552.5</v>
      </c>
    </row>
    <row r="125" spans="1:6" ht="12.75">
      <c r="A125" t="s">
        <v>31</v>
      </c>
      <c r="B125">
        <v>33810</v>
      </c>
      <c r="C125">
        <v>33410</v>
      </c>
      <c r="D125">
        <v>33300</v>
      </c>
      <c r="E125">
        <v>33150</v>
      </c>
      <c r="F125">
        <f t="shared" si="4"/>
        <v>33417.5</v>
      </c>
    </row>
    <row r="126" spans="1:6" ht="12.75">
      <c r="A126" t="s">
        <v>32</v>
      </c>
      <c r="B126">
        <v>31050</v>
      </c>
      <c r="C126">
        <v>31150</v>
      </c>
      <c r="D126">
        <v>30650</v>
      </c>
      <c r="E126">
        <v>31070</v>
      </c>
      <c r="F126">
        <f t="shared" si="4"/>
        <v>30980</v>
      </c>
    </row>
    <row r="127" spans="1:6" ht="12.75">
      <c r="A127" t="s">
        <v>33</v>
      </c>
      <c r="B127">
        <v>41730</v>
      </c>
      <c r="C127">
        <v>41950</v>
      </c>
      <c r="D127">
        <v>42110</v>
      </c>
      <c r="E127">
        <v>42050</v>
      </c>
      <c r="F127">
        <f t="shared" si="4"/>
        <v>41960</v>
      </c>
    </row>
    <row r="128" spans="1:6" ht="12.75">
      <c r="A128" t="s">
        <v>0</v>
      </c>
      <c r="B128">
        <v>35760</v>
      </c>
      <c r="C128">
        <v>35860</v>
      </c>
      <c r="D128">
        <v>35620</v>
      </c>
      <c r="E128">
        <v>35510</v>
      </c>
      <c r="F128">
        <f t="shared" si="4"/>
        <v>35687.5</v>
      </c>
    </row>
    <row r="129" spans="1:6" ht="12.75">
      <c r="A129" t="s">
        <v>34</v>
      </c>
      <c r="B129">
        <v>32740</v>
      </c>
      <c r="C129">
        <v>33090</v>
      </c>
      <c r="D129">
        <v>32540</v>
      </c>
      <c r="E129">
        <v>32080</v>
      </c>
      <c r="F129">
        <f t="shared" si="4"/>
        <v>32612.5</v>
      </c>
    </row>
    <row r="130" spans="1:6" ht="12.75">
      <c r="A130" t="s">
        <v>35</v>
      </c>
      <c r="B130">
        <v>41620</v>
      </c>
      <c r="C130">
        <v>41280</v>
      </c>
      <c r="D130">
        <v>41050</v>
      </c>
      <c r="E130">
        <v>40870</v>
      </c>
      <c r="F130">
        <f t="shared" si="4"/>
        <v>41205</v>
      </c>
    </row>
    <row r="131" spans="1:6" ht="12.75">
      <c r="A131" t="s">
        <v>36</v>
      </c>
      <c r="B131">
        <v>39670</v>
      </c>
      <c r="C131">
        <v>39730</v>
      </c>
      <c r="D131">
        <v>39660</v>
      </c>
      <c r="E131">
        <v>39730</v>
      </c>
      <c r="F131">
        <f t="shared" si="4"/>
        <v>39697.5</v>
      </c>
    </row>
    <row r="132" spans="1:6" ht="12.75">
      <c r="A132" t="s">
        <v>37</v>
      </c>
      <c r="B132">
        <v>41330</v>
      </c>
      <c r="C132">
        <v>41060</v>
      </c>
      <c r="D132">
        <v>41130</v>
      </c>
      <c r="E132">
        <v>40800</v>
      </c>
      <c r="F132">
        <f t="shared" si="4"/>
        <v>41080</v>
      </c>
    </row>
    <row r="133" spans="1:6" ht="12.75">
      <c r="A133" t="s">
        <v>38</v>
      </c>
      <c r="B133">
        <v>90</v>
      </c>
      <c r="C133">
        <v>90</v>
      </c>
      <c r="D133">
        <v>110</v>
      </c>
      <c r="E133">
        <v>110</v>
      </c>
      <c r="F133">
        <f t="shared" si="4"/>
        <v>100</v>
      </c>
    </row>
    <row r="135" ht="12.75">
      <c r="A135" s="2">
        <v>1234</v>
      </c>
    </row>
    <row r="136" spans="1:5" ht="12.75">
      <c r="A136" s="2" t="s">
        <v>9</v>
      </c>
      <c r="B136" s="1"/>
      <c r="C136" s="1"/>
      <c r="D136" s="1"/>
      <c r="E136" s="1"/>
    </row>
    <row r="137" spans="1:6" ht="12.75">
      <c r="A137" t="s">
        <v>30</v>
      </c>
      <c r="B137">
        <v>26430</v>
      </c>
      <c r="C137">
        <v>26300</v>
      </c>
      <c r="D137">
        <v>26120</v>
      </c>
      <c r="E137">
        <v>26150</v>
      </c>
      <c r="F137">
        <f t="shared" si="4"/>
        <v>26250</v>
      </c>
    </row>
    <row r="138" spans="1:6" ht="12.75">
      <c r="A138" t="s">
        <v>31</v>
      </c>
      <c r="B138">
        <v>35000</v>
      </c>
      <c r="C138">
        <v>35800</v>
      </c>
      <c r="D138">
        <v>36180</v>
      </c>
      <c r="E138">
        <v>36590</v>
      </c>
      <c r="F138">
        <f t="shared" si="4"/>
        <v>35892.5</v>
      </c>
    </row>
    <row r="139" spans="1:6" ht="12.75">
      <c r="A139" t="s">
        <v>32</v>
      </c>
      <c r="B139">
        <v>34750</v>
      </c>
      <c r="C139">
        <v>36100</v>
      </c>
      <c r="D139">
        <v>36470</v>
      </c>
      <c r="E139">
        <v>36440</v>
      </c>
      <c r="F139">
        <f t="shared" si="4"/>
        <v>35940</v>
      </c>
    </row>
    <row r="140" spans="1:6" ht="12.75">
      <c r="A140" t="s">
        <v>33</v>
      </c>
      <c r="B140">
        <v>44220</v>
      </c>
      <c r="C140">
        <v>44640</v>
      </c>
      <c r="D140">
        <v>44370</v>
      </c>
      <c r="E140">
        <v>44220</v>
      </c>
      <c r="F140">
        <f t="shared" si="4"/>
        <v>44362.5</v>
      </c>
    </row>
    <row r="141" spans="1:6" ht="12.75">
      <c r="A141" t="s">
        <v>0</v>
      </c>
      <c r="B141">
        <v>38020</v>
      </c>
      <c r="C141">
        <v>37870</v>
      </c>
      <c r="D141">
        <v>37510</v>
      </c>
      <c r="E141">
        <v>37970</v>
      </c>
      <c r="F141">
        <f t="shared" si="4"/>
        <v>37842.5</v>
      </c>
    </row>
    <row r="142" spans="1:6" ht="12.75">
      <c r="A142" t="s">
        <v>34</v>
      </c>
      <c r="B142">
        <v>33720</v>
      </c>
      <c r="C142">
        <v>33690</v>
      </c>
      <c r="D142">
        <v>33650</v>
      </c>
      <c r="E142">
        <v>33560</v>
      </c>
      <c r="F142">
        <f t="shared" si="4"/>
        <v>33655</v>
      </c>
    </row>
    <row r="143" spans="1:6" ht="12.75">
      <c r="A143" t="s">
        <v>35</v>
      </c>
      <c r="B143">
        <v>42590</v>
      </c>
      <c r="C143">
        <v>43270</v>
      </c>
      <c r="D143">
        <v>43430</v>
      </c>
      <c r="E143">
        <v>43230</v>
      </c>
      <c r="F143">
        <f t="shared" si="4"/>
        <v>43130</v>
      </c>
    </row>
    <row r="144" spans="1:6" ht="12.75">
      <c r="A144" t="s">
        <v>36</v>
      </c>
      <c r="B144">
        <v>41120</v>
      </c>
      <c r="C144">
        <v>41410</v>
      </c>
      <c r="D144">
        <v>41660</v>
      </c>
      <c r="E144">
        <v>42030</v>
      </c>
      <c r="F144">
        <f t="shared" si="4"/>
        <v>41555</v>
      </c>
    </row>
    <row r="145" spans="1:6" ht="12.75">
      <c r="A145" t="s">
        <v>37</v>
      </c>
      <c r="B145">
        <v>43310</v>
      </c>
      <c r="C145">
        <v>43340</v>
      </c>
      <c r="D145">
        <v>43160</v>
      </c>
      <c r="E145">
        <v>43420</v>
      </c>
      <c r="F145">
        <f t="shared" si="4"/>
        <v>43307.5</v>
      </c>
    </row>
    <row r="146" spans="1:6" ht="12.75">
      <c r="A146" t="s">
        <v>38</v>
      </c>
      <c r="B146">
        <v>90</v>
      </c>
      <c r="C146">
        <v>90</v>
      </c>
      <c r="D146">
        <v>110</v>
      </c>
      <c r="E146">
        <v>100</v>
      </c>
      <c r="F146">
        <f t="shared" si="4"/>
        <v>97.5</v>
      </c>
    </row>
    <row r="148" ht="12.75">
      <c r="A148" s="2">
        <v>1249</v>
      </c>
    </row>
    <row r="149" spans="1:5" ht="12.75">
      <c r="A149" s="2" t="s">
        <v>9</v>
      </c>
      <c r="B149" s="1"/>
      <c r="C149" s="1"/>
      <c r="D149" s="1"/>
      <c r="E149" s="1"/>
    </row>
    <row r="150" spans="1:6" ht="12.75">
      <c r="A150" t="s">
        <v>30</v>
      </c>
      <c r="B150">
        <v>27370</v>
      </c>
      <c r="C150">
        <v>27220</v>
      </c>
      <c r="D150">
        <v>27510</v>
      </c>
      <c r="E150">
        <v>27500</v>
      </c>
      <c r="F150">
        <f t="shared" si="4"/>
        <v>27400</v>
      </c>
    </row>
    <row r="151" spans="1:6" ht="12.75">
      <c r="A151" t="s">
        <v>31</v>
      </c>
      <c r="B151">
        <v>40620</v>
      </c>
      <c r="C151">
        <v>39710</v>
      </c>
      <c r="D151">
        <v>39670</v>
      </c>
      <c r="E151">
        <v>39480</v>
      </c>
      <c r="F151">
        <f t="shared" si="4"/>
        <v>39870</v>
      </c>
    </row>
    <row r="152" spans="1:6" ht="12.75">
      <c r="A152" t="s">
        <v>32</v>
      </c>
      <c r="B152">
        <v>36630</v>
      </c>
      <c r="C152">
        <v>38870</v>
      </c>
      <c r="D152">
        <v>38880</v>
      </c>
      <c r="E152">
        <v>38500</v>
      </c>
      <c r="F152">
        <f t="shared" si="4"/>
        <v>38220</v>
      </c>
    </row>
    <row r="153" spans="1:6" ht="12.75">
      <c r="A153" t="s">
        <v>33</v>
      </c>
      <c r="B153">
        <v>49970</v>
      </c>
      <c r="C153">
        <v>50650</v>
      </c>
      <c r="D153">
        <v>50450</v>
      </c>
      <c r="E153">
        <v>49680</v>
      </c>
      <c r="F153">
        <f t="shared" si="4"/>
        <v>50187.5</v>
      </c>
    </row>
    <row r="154" spans="1:6" ht="12.75">
      <c r="A154" t="s">
        <v>0</v>
      </c>
      <c r="B154">
        <v>39700</v>
      </c>
      <c r="C154">
        <v>39680</v>
      </c>
      <c r="D154">
        <v>40080</v>
      </c>
      <c r="E154">
        <v>40400</v>
      </c>
      <c r="F154">
        <f t="shared" si="4"/>
        <v>39965</v>
      </c>
    </row>
    <row r="155" spans="1:6" ht="12.75">
      <c r="A155" t="s">
        <v>34</v>
      </c>
      <c r="B155">
        <v>36330</v>
      </c>
      <c r="C155">
        <v>36490</v>
      </c>
      <c r="D155">
        <v>36390</v>
      </c>
      <c r="E155">
        <v>36030</v>
      </c>
      <c r="F155">
        <f t="shared" si="4"/>
        <v>36310</v>
      </c>
    </row>
    <row r="156" spans="1:6" ht="12.75">
      <c r="A156" t="s">
        <v>35</v>
      </c>
      <c r="B156">
        <v>51150</v>
      </c>
      <c r="C156">
        <v>50170</v>
      </c>
      <c r="D156">
        <v>50580</v>
      </c>
      <c r="E156">
        <v>50960</v>
      </c>
      <c r="F156">
        <f t="shared" si="4"/>
        <v>50715</v>
      </c>
    </row>
    <row r="157" spans="1:6" ht="12.75">
      <c r="A157" t="s">
        <v>36</v>
      </c>
      <c r="B157">
        <v>49780</v>
      </c>
      <c r="C157">
        <v>48370</v>
      </c>
      <c r="D157">
        <v>48460</v>
      </c>
      <c r="E157">
        <v>48230</v>
      </c>
      <c r="F157">
        <f t="shared" si="4"/>
        <v>48710</v>
      </c>
    </row>
    <row r="158" spans="1:6" ht="12.75">
      <c r="A158" t="s">
        <v>37</v>
      </c>
      <c r="B158">
        <v>45200</v>
      </c>
      <c r="C158">
        <v>45830</v>
      </c>
      <c r="D158">
        <v>45800</v>
      </c>
      <c r="E158">
        <v>45650</v>
      </c>
      <c r="F158">
        <f t="shared" si="4"/>
        <v>45620</v>
      </c>
    </row>
    <row r="159" spans="1:6" ht="12.75">
      <c r="A159" t="s">
        <v>38</v>
      </c>
      <c r="B159">
        <v>100</v>
      </c>
      <c r="C159">
        <v>90</v>
      </c>
      <c r="D159">
        <v>90</v>
      </c>
      <c r="E159">
        <v>110</v>
      </c>
      <c r="F159">
        <f t="shared" si="4"/>
        <v>97.5</v>
      </c>
    </row>
    <row r="161" ht="12.75">
      <c r="A161" s="2">
        <v>1304</v>
      </c>
    </row>
    <row r="162" spans="1:5" ht="12.75">
      <c r="A162" s="2" t="s">
        <v>9</v>
      </c>
      <c r="B162" s="1"/>
      <c r="C162" s="1"/>
      <c r="D162" s="1"/>
      <c r="E162" s="1"/>
    </row>
    <row r="163" spans="1:6" ht="12.75">
      <c r="A163" t="s">
        <v>30</v>
      </c>
      <c r="B163">
        <v>29270</v>
      </c>
      <c r="C163">
        <v>28730</v>
      </c>
      <c r="D163">
        <v>28690</v>
      </c>
      <c r="E163">
        <v>28520</v>
      </c>
      <c r="F163">
        <f t="shared" si="4"/>
        <v>28802.5</v>
      </c>
    </row>
    <row r="164" spans="1:6" ht="12.75">
      <c r="A164" t="s">
        <v>31</v>
      </c>
      <c r="B164">
        <v>42340</v>
      </c>
      <c r="C164">
        <v>41460</v>
      </c>
      <c r="D164">
        <v>41820</v>
      </c>
      <c r="E164">
        <v>41250</v>
      </c>
      <c r="F164">
        <f t="shared" si="4"/>
        <v>41717.5</v>
      </c>
    </row>
    <row r="165" spans="1:6" ht="12.75">
      <c r="A165" t="s">
        <v>32</v>
      </c>
      <c r="B165">
        <v>36680</v>
      </c>
      <c r="C165">
        <v>37650</v>
      </c>
      <c r="D165">
        <v>37230</v>
      </c>
      <c r="E165">
        <v>37140</v>
      </c>
      <c r="F165">
        <f t="shared" si="4"/>
        <v>37175</v>
      </c>
    </row>
    <row r="166" spans="1:6" ht="12.75">
      <c r="A166" t="s">
        <v>33</v>
      </c>
      <c r="B166">
        <v>52320</v>
      </c>
      <c r="C166">
        <v>52050</v>
      </c>
      <c r="D166">
        <v>52610</v>
      </c>
      <c r="E166">
        <v>52740</v>
      </c>
      <c r="F166">
        <f t="shared" si="4"/>
        <v>52430</v>
      </c>
    </row>
    <row r="167" spans="1:6" ht="12.75">
      <c r="A167" t="s">
        <v>0</v>
      </c>
      <c r="B167">
        <v>42150</v>
      </c>
      <c r="C167">
        <v>42140</v>
      </c>
      <c r="D167">
        <v>41820</v>
      </c>
      <c r="E167">
        <v>42050</v>
      </c>
      <c r="F167">
        <f t="shared" si="4"/>
        <v>42040</v>
      </c>
    </row>
    <row r="168" spans="1:6" ht="12.75">
      <c r="A168" t="s">
        <v>34</v>
      </c>
      <c r="B168">
        <v>38550</v>
      </c>
      <c r="C168">
        <v>38090</v>
      </c>
      <c r="D168">
        <v>38030</v>
      </c>
      <c r="E168">
        <v>38040</v>
      </c>
      <c r="F168">
        <f t="shared" si="4"/>
        <v>38177.5</v>
      </c>
    </row>
    <row r="169" spans="1:6" ht="12.75">
      <c r="A169" t="s">
        <v>35</v>
      </c>
      <c r="B169">
        <v>46320</v>
      </c>
      <c r="C169">
        <v>47690</v>
      </c>
      <c r="D169">
        <v>47800</v>
      </c>
      <c r="E169">
        <v>47830</v>
      </c>
      <c r="F169">
        <f t="shared" si="4"/>
        <v>47410</v>
      </c>
    </row>
    <row r="170" spans="1:6" ht="12.75">
      <c r="A170" t="s">
        <v>36</v>
      </c>
      <c r="B170">
        <v>46240</v>
      </c>
      <c r="C170">
        <v>46080</v>
      </c>
      <c r="D170">
        <v>46140</v>
      </c>
      <c r="E170">
        <v>46620</v>
      </c>
      <c r="F170">
        <f t="shared" si="4"/>
        <v>46270</v>
      </c>
    </row>
    <row r="171" spans="1:6" ht="12.75">
      <c r="A171" t="s">
        <v>37</v>
      </c>
      <c r="B171">
        <v>47380</v>
      </c>
      <c r="C171">
        <v>47330</v>
      </c>
      <c r="D171">
        <v>47550</v>
      </c>
      <c r="E171">
        <v>46880</v>
      </c>
      <c r="F171">
        <f t="shared" si="4"/>
        <v>47285</v>
      </c>
    </row>
    <row r="172" spans="1:6" ht="12.75">
      <c r="A172" t="s">
        <v>38</v>
      </c>
      <c r="B172">
        <v>110</v>
      </c>
      <c r="C172">
        <v>110</v>
      </c>
      <c r="D172">
        <v>110</v>
      </c>
      <c r="E172">
        <v>90</v>
      </c>
      <c r="F172">
        <f t="shared" si="4"/>
        <v>105</v>
      </c>
    </row>
    <row r="174" ht="12.75">
      <c r="A174" s="2">
        <v>1319</v>
      </c>
    </row>
    <row r="175" spans="1:5" ht="12.75">
      <c r="A175" s="2" t="s">
        <v>9</v>
      </c>
      <c r="B175" s="1"/>
      <c r="C175" s="1"/>
      <c r="D175" s="1"/>
      <c r="E175" s="1"/>
    </row>
    <row r="176" spans="1:6" ht="12.75">
      <c r="A176" t="s">
        <v>30</v>
      </c>
      <c r="B176">
        <v>29510</v>
      </c>
      <c r="C176">
        <v>30070</v>
      </c>
      <c r="D176">
        <v>29790</v>
      </c>
      <c r="E176">
        <v>29660</v>
      </c>
      <c r="F176">
        <f aca="true" t="shared" si="5" ref="F176:F185">AVERAGE(B176:E176)</f>
        <v>29757.5</v>
      </c>
    </row>
    <row r="177" spans="1:6" ht="12.75">
      <c r="A177" t="s">
        <v>31</v>
      </c>
      <c r="B177">
        <v>41250</v>
      </c>
      <c r="C177">
        <v>41060</v>
      </c>
      <c r="D177">
        <v>42410</v>
      </c>
      <c r="E177">
        <v>42590</v>
      </c>
      <c r="F177">
        <f t="shared" si="5"/>
        <v>41827.5</v>
      </c>
    </row>
    <row r="178" spans="1:6" ht="12.75">
      <c r="A178" t="s">
        <v>32</v>
      </c>
      <c r="B178">
        <v>37730</v>
      </c>
      <c r="C178">
        <v>38070</v>
      </c>
      <c r="D178">
        <v>38620</v>
      </c>
      <c r="E178">
        <v>38650</v>
      </c>
      <c r="F178">
        <f t="shared" si="5"/>
        <v>38267.5</v>
      </c>
    </row>
    <row r="179" spans="1:6" ht="12.75">
      <c r="A179" t="s">
        <v>33</v>
      </c>
      <c r="B179">
        <v>49910</v>
      </c>
      <c r="C179">
        <v>49990</v>
      </c>
      <c r="D179">
        <v>49560</v>
      </c>
      <c r="E179">
        <v>50100</v>
      </c>
      <c r="F179">
        <f t="shared" si="5"/>
        <v>49890</v>
      </c>
    </row>
    <row r="180" spans="1:6" ht="12.75">
      <c r="A180" t="s">
        <v>0</v>
      </c>
      <c r="B180">
        <v>42490</v>
      </c>
      <c r="C180">
        <v>42700</v>
      </c>
      <c r="D180">
        <v>42950</v>
      </c>
      <c r="E180">
        <v>43140</v>
      </c>
      <c r="F180">
        <f t="shared" si="5"/>
        <v>42820</v>
      </c>
    </row>
    <row r="181" spans="1:6" ht="12.75">
      <c r="A181" t="s">
        <v>34</v>
      </c>
      <c r="B181">
        <v>39180</v>
      </c>
      <c r="C181">
        <v>39370</v>
      </c>
      <c r="D181">
        <v>39670</v>
      </c>
      <c r="E181">
        <v>39240</v>
      </c>
      <c r="F181">
        <f t="shared" si="5"/>
        <v>39365</v>
      </c>
    </row>
    <row r="182" spans="1:6" ht="12.75">
      <c r="A182" t="s">
        <v>35</v>
      </c>
      <c r="B182">
        <v>48240</v>
      </c>
      <c r="C182">
        <v>48220</v>
      </c>
      <c r="D182">
        <v>49250</v>
      </c>
      <c r="E182">
        <v>48890</v>
      </c>
      <c r="F182">
        <f t="shared" si="5"/>
        <v>48650</v>
      </c>
    </row>
    <row r="183" spans="1:6" ht="12.75">
      <c r="A183" t="s">
        <v>36</v>
      </c>
      <c r="B183">
        <v>46430</v>
      </c>
      <c r="C183">
        <v>46250</v>
      </c>
      <c r="D183">
        <v>46490</v>
      </c>
      <c r="E183">
        <v>46740</v>
      </c>
      <c r="F183">
        <f t="shared" si="5"/>
        <v>46477.5</v>
      </c>
    </row>
    <row r="184" spans="1:6" ht="12.75">
      <c r="A184" t="s">
        <v>37</v>
      </c>
      <c r="B184">
        <v>47410</v>
      </c>
      <c r="C184">
        <v>47920</v>
      </c>
      <c r="D184">
        <v>47720</v>
      </c>
      <c r="E184">
        <v>48040</v>
      </c>
      <c r="F184">
        <f t="shared" si="5"/>
        <v>47772.5</v>
      </c>
    </row>
    <row r="185" spans="1:6" ht="12.75">
      <c r="A185" t="s">
        <v>38</v>
      </c>
      <c r="B185">
        <v>110</v>
      </c>
      <c r="C185">
        <v>90</v>
      </c>
      <c r="D185">
        <v>100</v>
      </c>
      <c r="E185">
        <v>90</v>
      </c>
      <c r="F185">
        <f t="shared" si="5"/>
        <v>97.5</v>
      </c>
    </row>
    <row r="187" ht="12.75">
      <c r="A187" s="2">
        <v>1334</v>
      </c>
    </row>
    <row r="188" spans="1:5" ht="12.75">
      <c r="A188" s="2" t="s">
        <v>9</v>
      </c>
      <c r="B188" s="1"/>
      <c r="C188" s="1"/>
      <c r="D188" s="1"/>
      <c r="E188" s="1"/>
    </row>
    <row r="189" spans="1:6" ht="12.75">
      <c r="A189" t="s">
        <v>30</v>
      </c>
      <c r="B189">
        <v>30500</v>
      </c>
      <c r="C189">
        <v>30830</v>
      </c>
      <c r="D189">
        <v>30070</v>
      </c>
      <c r="E189">
        <v>30670</v>
      </c>
      <c r="F189">
        <f aca="true" t="shared" si="6" ref="F189:F198">AVERAGE(B189:E189)</f>
        <v>30517.5</v>
      </c>
    </row>
    <row r="190" spans="1:6" ht="12.75">
      <c r="A190" t="s">
        <v>31</v>
      </c>
      <c r="B190">
        <v>43980</v>
      </c>
      <c r="C190">
        <v>44020</v>
      </c>
      <c r="D190">
        <v>43680</v>
      </c>
      <c r="E190">
        <v>43460</v>
      </c>
      <c r="F190">
        <f t="shared" si="6"/>
        <v>43785</v>
      </c>
    </row>
    <row r="191" spans="1:6" ht="12.75">
      <c r="A191" t="s">
        <v>32</v>
      </c>
      <c r="B191">
        <v>40820</v>
      </c>
      <c r="C191">
        <v>42650</v>
      </c>
      <c r="D191">
        <v>42390</v>
      </c>
      <c r="E191">
        <v>41450</v>
      </c>
      <c r="F191">
        <f t="shared" si="6"/>
        <v>41827.5</v>
      </c>
    </row>
    <row r="192" spans="1:6" ht="12.75">
      <c r="A192" t="s">
        <v>33</v>
      </c>
      <c r="B192">
        <v>51010</v>
      </c>
      <c r="C192">
        <v>50970</v>
      </c>
      <c r="D192">
        <v>51420</v>
      </c>
      <c r="E192">
        <v>51220</v>
      </c>
      <c r="F192">
        <f t="shared" si="6"/>
        <v>51155</v>
      </c>
    </row>
    <row r="193" spans="1:6" ht="12.75">
      <c r="A193" t="s">
        <v>0</v>
      </c>
      <c r="B193">
        <v>42870</v>
      </c>
      <c r="C193">
        <v>43600</v>
      </c>
      <c r="D193">
        <v>42600</v>
      </c>
      <c r="E193">
        <v>42640</v>
      </c>
      <c r="F193">
        <f t="shared" si="6"/>
        <v>42927.5</v>
      </c>
    </row>
    <row r="194" spans="1:6" ht="12.75">
      <c r="A194" t="s">
        <v>34</v>
      </c>
      <c r="B194">
        <v>40650</v>
      </c>
      <c r="C194">
        <v>40800</v>
      </c>
      <c r="D194">
        <v>40760</v>
      </c>
      <c r="E194">
        <v>40890</v>
      </c>
      <c r="F194">
        <f t="shared" si="6"/>
        <v>40775</v>
      </c>
    </row>
    <row r="195" spans="1:6" ht="12.75">
      <c r="A195" t="s">
        <v>35</v>
      </c>
      <c r="B195">
        <v>49600</v>
      </c>
      <c r="C195">
        <v>50380</v>
      </c>
      <c r="D195">
        <v>49900</v>
      </c>
      <c r="E195">
        <v>49620</v>
      </c>
      <c r="F195">
        <f t="shared" si="6"/>
        <v>49875</v>
      </c>
    </row>
    <row r="196" spans="1:6" ht="12.75">
      <c r="A196" t="s">
        <v>36</v>
      </c>
      <c r="B196">
        <v>47260</v>
      </c>
      <c r="C196">
        <v>47930</v>
      </c>
      <c r="D196">
        <v>47460</v>
      </c>
      <c r="E196">
        <v>47440</v>
      </c>
      <c r="F196">
        <f t="shared" si="6"/>
        <v>47522.5</v>
      </c>
    </row>
    <row r="197" spans="1:6" ht="12.75">
      <c r="A197" t="s">
        <v>37</v>
      </c>
      <c r="B197">
        <v>48580</v>
      </c>
      <c r="C197">
        <v>49100</v>
      </c>
      <c r="D197">
        <v>48420</v>
      </c>
      <c r="E197">
        <v>47850</v>
      </c>
      <c r="F197">
        <f t="shared" si="6"/>
        <v>48487.5</v>
      </c>
    </row>
    <row r="198" spans="1:6" ht="12.75">
      <c r="A198" t="s">
        <v>38</v>
      </c>
      <c r="B198">
        <v>90</v>
      </c>
      <c r="C198">
        <v>100</v>
      </c>
      <c r="D198">
        <v>90</v>
      </c>
      <c r="E198">
        <v>90</v>
      </c>
      <c r="F198">
        <f t="shared" si="6"/>
        <v>92.5</v>
      </c>
    </row>
    <row r="200" ht="12.75">
      <c r="A200" s="2">
        <v>1349</v>
      </c>
    </row>
    <row r="201" spans="1:5" ht="12.75">
      <c r="A201" s="2" t="s">
        <v>9</v>
      </c>
      <c r="B201" s="1"/>
      <c r="C201" s="1"/>
      <c r="D201" s="1"/>
      <c r="E201" s="1"/>
    </row>
    <row r="202" spans="1:6" ht="12.75">
      <c r="A202" t="s">
        <v>30</v>
      </c>
      <c r="B202">
        <v>31150</v>
      </c>
      <c r="C202">
        <v>32060</v>
      </c>
      <c r="D202">
        <v>31880</v>
      </c>
      <c r="E202">
        <v>31950</v>
      </c>
      <c r="F202">
        <f aca="true" t="shared" si="7" ref="F202:F224">AVERAGE(B202:E202)</f>
        <v>31760</v>
      </c>
    </row>
    <row r="203" spans="1:6" ht="12.75">
      <c r="A203" t="s">
        <v>31</v>
      </c>
      <c r="B203">
        <v>48050</v>
      </c>
      <c r="C203">
        <v>45670</v>
      </c>
      <c r="D203">
        <v>45320</v>
      </c>
      <c r="E203">
        <v>45470</v>
      </c>
      <c r="F203">
        <f t="shared" si="7"/>
        <v>46127.5</v>
      </c>
    </row>
    <row r="204" spans="1:6" ht="12.75">
      <c r="A204" t="s">
        <v>32</v>
      </c>
      <c r="B204">
        <v>41430</v>
      </c>
      <c r="C204">
        <v>42280</v>
      </c>
      <c r="D204">
        <v>42230</v>
      </c>
      <c r="E204">
        <v>41710</v>
      </c>
      <c r="F204">
        <f t="shared" si="7"/>
        <v>41912.5</v>
      </c>
    </row>
    <row r="205" spans="1:6" ht="12.75">
      <c r="A205" t="s">
        <v>33</v>
      </c>
      <c r="B205">
        <v>52110</v>
      </c>
      <c r="C205">
        <v>53070</v>
      </c>
      <c r="D205">
        <v>52560</v>
      </c>
      <c r="E205">
        <v>53030</v>
      </c>
      <c r="F205">
        <f t="shared" si="7"/>
        <v>52692.5</v>
      </c>
    </row>
    <row r="206" spans="1:6" ht="12.75">
      <c r="A206" t="s">
        <v>0</v>
      </c>
      <c r="B206">
        <v>44340</v>
      </c>
      <c r="C206">
        <v>44930</v>
      </c>
      <c r="D206">
        <v>44750</v>
      </c>
      <c r="E206">
        <v>44480</v>
      </c>
      <c r="F206">
        <f t="shared" si="7"/>
        <v>44625</v>
      </c>
    </row>
    <row r="207" spans="1:6" ht="12.75">
      <c r="A207" t="s">
        <v>34</v>
      </c>
      <c r="B207">
        <v>44770</v>
      </c>
      <c r="C207">
        <v>45700</v>
      </c>
      <c r="D207">
        <v>45520</v>
      </c>
      <c r="E207">
        <v>45090</v>
      </c>
      <c r="F207">
        <f t="shared" si="7"/>
        <v>45270</v>
      </c>
    </row>
    <row r="208" spans="1:6" ht="12.75">
      <c r="A208" t="s">
        <v>35</v>
      </c>
      <c r="B208">
        <v>51570</v>
      </c>
      <c r="C208">
        <v>52090</v>
      </c>
      <c r="D208">
        <v>52310</v>
      </c>
      <c r="E208">
        <v>52630</v>
      </c>
      <c r="F208">
        <f t="shared" si="7"/>
        <v>52150</v>
      </c>
    </row>
    <row r="209" spans="1:6" ht="12.75">
      <c r="A209" t="s">
        <v>36</v>
      </c>
      <c r="B209">
        <v>49320</v>
      </c>
      <c r="C209">
        <v>50320</v>
      </c>
      <c r="D209">
        <v>49440</v>
      </c>
      <c r="E209">
        <v>49480</v>
      </c>
      <c r="F209">
        <f t="shared" si="7"/>
        <v>49640</v>
      </c>
    </row>
    <row r="210" spans="1:6" ht="12.75">
      <c r="A210" t="s">
        <v>37</v>
      </c>
      <c r="B210">
        <v>49630</v>
      </c>
      <c r="C210">
        <v>50130</v>
      </c>
      <c r="D210">
        <v>49880</v>
      </c>
      <c r="E210">
        <v>49910</v>
      </c>
      <c r="F210">
        <f t="shared" si="7"/>
        <v>49887.5</v>
      </c>
    </row>
    <row r="211" spans="1:6" ht="12.75">
      <c r="A211" t="s">
        <v>38</v>
      </c>
      <c r="B211">
        <v>100</v>
      </c>
      <c r="C211">
        <v>120</v>
      </c>
      <c r="D211">
        <v>110</v>
      </c>
      <c r="E211">
        <v>120</v>
      </c>
      <c r="F211">
        <f t="shared" si="7"/>
        <v>112.5</v>
      </c>
    </row>
    <row r="213" ht="12.75">
      <c r="A213" s="2">
        <v>1404</v>
      </c>
    </row>
    <row r="214" spans="1:5" ht="12.75">
      <c r="A214" s="2" t="s">
        <v>9</v>
      </c>
      <c r="B214" s="1"/>
      <c r="C214" s="1"/>
      <c r="D214" s="1"/>
      <c r="E214" s="1"/>
    </row>
    <row r="215" spans="1:6" ht="12.75">
      <c r="A215" t="s">
        <v>30</v>
      </c>
      <c r="B215">
        <v>32630</v>
      </c>
      <c r="C215">
        <v>32790</v>
      </c>
      <c r="D215">
        <v>32910</v>
      </c>
      <c r="E215">
        <v>32810</v>
      </c>
      <c r="F215">
        <f t="shared" si="7"/>
        <v>32785</v>
      </c>
    </row>
    <row r="216" spans="1:6" ht="12.75">
      <c r="A216" t="s">
        <v>31</v>
      </c>
      <c r="B216">
        <v>46290</v>
      </c>
      <c r="C216">
        <v>46820</v>
      </c>
      <c r="D216">
        <v>46670</v>
      </c>
      <c r="E216">
        <v>46920</v>
      </c>
      <c r="F216">
        <f t="shared" si="7"/>
        <v>46675</v>
      </c>
    </row>
    <row r="217" spans="1:6" ht="12.75">
      <c r="A217" t="s">
        <v>32</v>
      </c>
      <c r="B217">
        <v>46200</v>
      </c>
      <c r="C217">
        <v>47270</v>
      </c>
      <c r="D217">
        <v>46970</v>
      </c>
      <c r="E217">
        <v>46660</v>
      </c>
      <c r="F217">
        <f t="shared" si="7"/>
        <v>46775</v>
      </c>
    </row>
    <row r="218" spans="1:6" ht="12.75">
      <c r="A218" t="s">
        <v>33</v>
      </c>
      <c r="B218">
        <v>53990</v>
      </c>
      <c r="C218">
        <v>54060</v>
      </c>
      <c r="D218">
        <v>54460</v>
      </c>
      <c r="E218">
        <v>54360</v>
      </c>
      <c r="F218">
        <f t="shared" si="7"/>
        <v>54217.5</v>
      </c>
    </row>
    <row r="219" spans="1:6" ht="12.75">
      <c r="A219" t="s">
        <v>0</v>
      </c>
      <c r="B219">
        <v>46050</v>
      </c>
      <c r="C219">
        <v>46360</v>
      </c>
      <c r="D219">
        <v>46360</v>
      </c>
      <c r="E219">
        <v>46260</v>
      </c>
      <c r="F219">
        <f t="shared" si="7"/>
        <v>46257.5</v>
      </c>
    </row>
    <row r="220" spans="1:6" ht="12.75">
      <c r="A220" t="s">
        <v>34</v>
      </c>
      <c r="B220">
        <v>48540</v>
      </c>
      <c r="C220">
        <v>48760</v>
      </c>
      <c r="D220">
        <v>47900</v>
      </c>
      <c r="E220">
        <v>48150</v>
      </c>
      <c r="F220">
        <f t="shared" si="7"/>
        <v>48337.5</v>
      </c>
    </row>
    <row r="221" spans="1:6" ht="12.75">
      <c r="A221" t="s">
        <v>35</v>
      </c>
      <c r="B221">
        <v>54470</v>
      </c>
      <c r="C221">
        <v>54520</v>
      </c>
      <c r="D221">
        <v>54650</v>
      </c>
      <c r="E221">
        <v>54490</v>
      </c>
      <c r="F221">
        <f t="shared" si="7"/>
        <v>54532.5</v>
      </c>
    </row>
    <row r="222" spans="1:6" ht="12.75">
      <c r="A222" t="s">
        <v>36</v>
      </c>
      <c r="B222">
        <v>51460</v>
      </c>
      <c r="C222">
        <v>51150</v>
      </c>
      <c r="D222">
        <v>51170</v>
      </c>
      <c r="E222">
        <v>51260</v>
      </c>
      <c r="F222">
        <f t="shared" si="7"/>
        <v>51260</v>
      </c>
    </row>
    <row r="223" spans="1:6" ht="12.75">
      <c r="A223" t="s">
        <v>37</v>
      </c>
      <c r="B223">
        <v>51980</v>
      </c>
      <c r="C223">
        <v>52410</v>
      </c>
      <c r="D223">
        <v>52220</v>
      </c>
      <c r="E223">
        <v>52070</v>
      </c>
      <c r="F223">
        <f t="shared" si="7"/>
        <v>52170</v>
      </c>
    </row>
    <row r="224" spans="1:6" ht="12.75">
      <c r="A224" t="s">
        <v>38</v>
      </c>
      <c r="B224">
        <v>100</v>
      </c>
      <c r="C224">
        <v>120</v>
      </c>
      <c r="D224">
        <v>110</v>
      </c>
      <c r="E224">
        <v>120</v>
      </c>
      <c r="F224">
        <f t="shared" si="7"/>
        <v>112.5</v>
      </c>
    </row>
    <row r="226" ht="12.75">
      <c r="A226" s="2">
        <v>1419</v>
      </c>
    </row>
    <row r="227" spans="1:5" ht="12.75">
      <c r="A227" s="2" t="s">
        <v>9</v>
      </c>
      <c r="B227" s="1"/>
      <c r="C227" s="1"/>
      <c r="D227" s="1"/>
      <c r="E227" s="1"/>
    </row>
    <row r="228" spans="1:6" ht="12.75">
      <c r="A228" t="s">
        <v>30</v>
      </c>
      <c r="B228">
        <v>34610</v>
      </c>
      <c r="C228">
        <v>34310</v>
      </c>
      <c r="D228">
        <v>33610</v>
      </c>
      <c r="E228">
        <v>33770</v>
      </c>
      <c r="F228">
        <f aca="true" t="shared" si="8" ref="F228:F237">AVERAGE(B228:E228)</f>
        <v>34075</v>
      </c>
    </row>
    <row r="229" spans="1:6" ht="12.75">
      <c r="A229" t="s">
        <v>31</v>
      </c>
      <c r="B229">
        <v>49230</v>
      </c>
      <c r="C229">
        <v>49540</v>
      </c>
      <c r="D229">
        <v>49460</v>
      </c>
      <c r="E229">
        <v>49440</v>
      </c>
      <c r="F229">
        <f t="shared" si="8"/>
        <v>49417.5</v>
      </c>
    </row>
    <row r="230" spans="1:6" ht="12.75">
      <c r="A230" t="s">
        <v>32</v>
      </c>
      <c r="B230">
        <v>45060</v>
      </c>
      <c r="C230">
        <v>45980</v>
      </c>
      <c r="D230">
        <v>46300</v>
      </c>
      <c r="E230">
        <v>46330</v>
      </c>
      <c r="F230">
        <f t="shared" si="8"/>
        <v>45917.5</v>
      </c>
    </row>
    <row r="231" spans="1:6" ht="12.75">
      <c r="A231" t="s">
        <v>33</v>
      </c>
      <c r="B231">
        <v>55430</v>
      </c>
      <c r="C231">
        <v>55970</v>
      </c>
      <c r="D231">
        <v>55760</v>
      </c>
      <c r="E231">
        <v>55860</v>
      </c>
      <c r="F231">
        <f t="shared" si="8"/>
        <v>55755</v>
      </c>
    </row>
    <row r="232" spans="1:6" ht="12.75">
      <c r="A232" t="s">
        <v>0</v>
      </c>
      <c r="B232">
        <v>46870</v>
      </c>
      <c r="C232">
        <v>47360</v>
      </c>
      <c r="D232">
        <v>47100</v>
      </c>
      <c r="E232">
        <v>47480</v>
      </c>
      <c r="F232">
        <f t="shared" si="8"/>
        <v>47202.5</v>
      </c>
    </row>
    <row r="233" spans="1:6" ht="12.75">
      <c r="A233" t="s">
        <v>34</v>
      </c>
      <c r="B233">
        <v>50560</v>
      </c>
      <c r="C233">
        <v>50780</v>
      </c>
      <c r="D233">
        <v>50880</v>
      </c>
      <c r="E233">
        <v>51090</v>
      </c>
      <c r="F233">
        <f t="shared" si="8"/>
        <v>50827.5</v>
      </c>
    </row>
    <row r="234" spans="1:6" ht="12.75">
      <c r="A234" t="s">
        <v>35</v>
      </c>
      <c r="B234">
        <v>58940</v>
      </c>
      <c r="C234">
        <v>59630</v>
      </c>
      <c r="D234">
        <v>59590</v>
      </c>
      <c r="E234">
        <v>59280</v>
      </c>
      <c r="F234">
        <f t="shared" si="8"/>
        <v>59360</v>
      </c>
    </row>
    <row r="235" spans="1:6" ht="12.75">
      <c r="A235" t="s">
        <v>36</v>
      </c>
      <c r="B235">
        <v>52530</v>
      </c>
      <c r="C235">
        <v>53500</v>
      </c>
      <c r="D235">
        <v>53020</v>
      </c>
      <c r="E235">
        <v>53090</v>
      </c>
      <c r="F235">
        <f t="shared" si="8"/>
        <v>53035</v>
      </c>
    </row>
    <row r="236" spans="1:6" ht="12.75">
      <c r="A236" t="s">
        <v>37</v>
      </c>
      <c r="B236">
        <v>54210</v>
      </c>
      <c r="C236">
        <v>54480</v>
      </c>
      <c r="D236">
        <v>54040</v>
      </c>
      <c r="E236">
        <v>53800</v>
      </c>
      <c r="F236">
        <f t="shared" si="8"/>
        <v>54132.5</v>
      </c>
    </row>
    <row r="237" spans="1:6" ht="12.75">
      <c r="A237" t="s">
        <v>38</v>
      </c>
      <c r="B237">
        <v>100</v>
      </c>
      <c r="C237">
        <v>90</v>
      </c>
      <c r="D237">
        <v>100</v>
      </c>
      <c r="E237">
        <v>90</v>
      </c>
      <c r="F237">
        <f t="shared" si="8"/>
        <v>95</v>
      </c>
    </row>
    <row r="238" ht="12.75">
      <c r="A238" s="2"/>
    </row>
    <row r="239" ht="12.75">
      <c r="A239" s="2">
        <v>1434</v>
      </c>
    </row>
    <row r="240" spans="1:5" ht="12.75">
      <c r="A240" s="2" t="s">
        <v>9</v>
      </c>
      <c r="B240" s="1"/>
      <c r="C240" s="1"/>
      <c r="D240" s="1"/>
      <c r="E240" s="1"/>
    </row>
    <row r="241" spans="1:6" ht="12.75">
      <c r="A241" t="s">
        <v>30</v>
      </c>
      <c r="B241">
        <v>34280</v>
      </c>
      <c r="C241">
        <v>34190</v>
      </c>
      <c r="D241">
        <v>34630</v>
      </c>
      <c r="E241">
        <v>34370</v>
      </c>
      <c r="F241">
        <f aca="true" t="shared" si="9" ref="F241:F250">AVERAGE(B241:E241)</f>
        <v>34367.5</v>
      </c>
    </row>
    <row r="242" spans="1:6" ht="12.75">
      <c r="A242" t="s">
        <v>31</v>
      </c>
      <c r="B242">
        <v>49420</v>
      </c>
      <c r="C242">
        <v>49060</v>
      </c>
      <c r="D242">
        <v>50510</v>
      </c>
      <c r="E242">
        <v>50550</v>
      </c>
      <c r="F242">
        <f t="shared" si="9"/>
        <v>49885</v>
      </c>
    </row>
    <row r="243" spans="1:6" ht="12.75">
      <c r="A243" t="s">
        <v>32</v>
      </c>
      <c r="B243">
        <v>45210</v>
      </c>
      <c r="C243">
        <v>44770</v>
      </c>
      <c r="D243">
        <v>45020</v>
      </c>
      <c r="E243">
        <v>44970</v>
      </c>
      <c r="F243">
        <f t="shared" si="9"/>
        <v>44992.5</v>
      </c>
    </row>
    <row r="244" spans="1:6" ht="12.75">
      <c r="A244" t="s">
        <v>33</v>
      </c>
      <c r="B244">
        <v>56440</v>
      </c>
      <c r="C244">
        <v>56410</v>
      </c>
      <c r="D244">
        <v>57290</v>
      </c>
      <c r="E244">
        <v>57810</v>
      </c>
      <c r="F244">
        <f t="shared" si="9"/>
        <v>56987.5</v>
      </c>
    </row>
    <row r="245" spans="1:6" ht="12.75">
      <c r="A245" t="s">
        <v>0</v>
      </c>
      <c r="B245">
        <v>49270</v>
      </c>
      <c r="C245">
        <v>48230</v>
      </c>
      <c r="D245">
        <v>49560</v>
      </c>
      <c r="E245">
        <v>49030</v>
      </c>
      <c r="F245">
        <f t="shared" si="9"/>
        <v>49022.5</v>
      </c>
    </row>
    <row r="246" spans="1:6" ht="12.75">
      <c r="A246" t="s">
        <v>34</v>
      </c>
      <c r="B246">
        <v>52950</v>
      </c>
      <c r="C246">
        <v>51690</v>
      </c>
      <c r="D246">
        <v>52790</v>
      </c>
      <c r="E246">
        <v>52440</v>
      </c>
      <c r="F246">
        <f t="shared" si="9"/>
        <v>52467.5</v>
      </c>
    </row>
    <row r="247" spans="1:6" ht="12.75">
      <c r="A247" t="s">
        <v>35</v>
      </c>
      <c r="B247">
        <v>56810</v>
      </c>
      <c r="C247">
        <v>56090</v>
      </c>
      <c r="D247">
        <v>56720</v>
      </c>
      <c r="E247">
        <v>56090</v>
      </c>
      <c r="F247">
        <f t="shared" si="9"/>
        <v>56427.5</v>
      </c>
    </row>
    <row r="248" spans="1:6" ht="12.75">
      <c r="A248" t="s">
        <v>36</v>
      </c>
      <c r="B248">
        <v>54130</v>
      </c>
      <c r="C248">
        <v>53190</v>
      </c>
      <c r="D248">
        <v>54110</v>
      </c>
      <c r="E248">
        <v>53950</v>
      </c>
      <c r="F248">
        <f t="shared" si="9"/>
        <v>53845</v>
      </c>
    </row>
    <row r="249" spans="1:6" ht="12.75">
      <c r="A249" t="s">
        <v>37</v>
      </c>
      <c r="B249">
        <v>54970</v>
      </c>
      <c r="C249">
        <v>54590</v>
      </c>
      <c r="D249">
        <v>55320</v>
      </c>
      <c r="E249">
        <v>54580</v>
      </c>
      <c r="F249">
        <f t="shared" si="9"/>
        <v>54865</v>
      </c>
    </row>
    <row r="250" spans="1:6" ht="12.75">
      <c r="A250" t="s">
        <v>38</v>
      </c>
      <c r="B250">
        <v>110</v>
      </c>
      <c r="C250">
        <v>110</v>
      </c>
      <c r="D250">
        <v>110</v>
      </c>
      <c r="E250">
        <v>110</v>
      </c>
      <c r="F250">
        <f t="shared" si="9"/>
        <v>110</v>
      </c>
    </row>
    <row r="252" ht="12.75">
      <c r="A252" s="2">
        <v>1449</v>
      </c>
    </row>
    <row r="253" spans="1:5" ht="12.75">
      <c r="A253" s="2" t="s">
        <v>9</v>
      </c>
      <c r="B253" s="1"/>
      <c r="C253" s="1"/>
      <c r="D253" s="1"/>
      <c r="E253" s="1"/>
    </row>
    <row r="254" spans="1:6" ht="12.75">
      <c r="A254" t="s">
        <v>30</v>
      </c>
      <c r="B254">
        <v>35150</v>
      </c>
      <c r="C254">
        <v>35280</v>
      </c>
      <c r="D254">
        <v>35310</v>
      </c>
      <c r="E254">
        <v>34880</v>
      </c>
      <c r="F254">
        <f aca="true" t="shared" si="10" ref="F254:F263">AVERAGE(B254:E254)</f>
        <v>35155</v>
      </c>
    </row>
    <row r="255" spans="1:6" ht="12.75">
      <c r="A255" t="s">
        <v>31</v>
      </c>
      <c r="B255">
        <v>51740</v>
      </c>
      <c r="C255">
        <v>51710</v>
      </c>
      <c r="D255">
        <v>52280</v>
      </c>
      <c r="E255">
        <v>52070</v>
      </c>
      <c r="F255">
        <f t="shared" si="10"/>
        <v>51950</v>
      </c>
    </row>
    <row r="256" spans="1:6" ht="12.75">
      <c r="A256" t="s">
        <v>32</v>
      </c>
      <c r="B256">
        <v>45930</v>
      </c>
      <c r="C256">
        <v>45890</v>
      </c>
      <c r="D256">
        <v>46490</v>
      </c>
      <c r="E256">
        <v>46740</v>
      </c>
      <c r="F256">
        <f t="shared" si="10"/>
        <v>46262.5</v>
      </c>
    </row>
    <row r="257" spans="1:6" ht="12.75">
      <c r="A257" t="s">
        <v>33</v>
      </c>
      <c r="B257">
        <v>57880</v>
      </c>
      <c r="C257">
        <v>58620</v>
      </c>
      <c r="D257">
        <v>58820</v>
      </c>
      <c r="E257">
        <v>58720</v>
      </c>
      <c r="F257">
        <f t="shared" si="10"/>
        <v>58510</v>
      </c>
    </row>
    <row r="258" spans="1:6" ht="12.75">
      <c r="A258" t="s">
        <v>0</v>
      </c>
      <c r="B258">
        <v>49610</v>
      </c>
      <c r="C258">
        <v>49580</v>
      </c>
      <c r="D258">
        <v>49820</v>
      </c>
      <c r="E258">
        <v>50260</v>
      </c>
      <c r="F258">
        <f t="shared" si="10"/>
        <v>49817.5</v>
      </c>
    </row>
    <row r="259" spans="1:6" ht="12.75">
      <c r="A259" t="s">
        <v>34</v>
      </c>
      <c r="B259">
        <v>54010</v>
      </c>
      <c r="C259">
        <v>54220</v>
      </c>
      <c r="D259">
        <v>54270</v>
      </c>
      <c r="E259">
        <v>53820</v>
      </c>
      <c r="F259">
        <f t="shared" si="10"/>
        <v>54080</v>
      </c>
    </row>
    <row r="260" spans="1:6" ht="12.75">
      <c r="A260" t="s">
        <v>35</v>
      </c>
      <c r="B260">
        <v>57100</v>
      </c>
      <c r="C260">
        <v>57540</v>
      </c>
      <c r="D260">
        <v>58310</v>
      </c>
      <c r="E260">
        <v>58080</v>
      </c>
      <c r="F260">
        <f t="shared" si="10"/>
        <v>57757.5</v>
      </c>
    </row>
    <row r="261" spans="1:6" ht="12.75">
      <c r="A261" t="s">
        <v>36</v>
      </c>
      <c r="B261">
        <v>54830</v>
      </c>
      <c r="C261">
        <v>55040</v>
      </c>
      <c r="D261">
        <v>55200</v>
      </c>
      <c r="E261">
        <v>55170</v>
      </c>
      <c r="F261">
        <f t="shared" si="10"/>
        <v>55060</v>
      </c>
    </row>
    <row r="262" spans="1:6" ht="12.75">
      <c r="A262" t="s">
        <v>37</v>
      </c>
      <c r="B262">
        <v>55950</v>
      </c>
      <c r="C262">
        <v>55610</v>
      </c>
      <c r="D262">
        <v>56390</v>
      </c>
      <c r="E262">
        <v>56030</v>
      </c>
      <c r="F262">
        <f t="shared" si="10"/>
        <v>55995</v>
      </c>
    </row>
    <row r="263" spans="1:6" ht="12.75">
      <c r="A263" t="s">
        <v>38</v>
      </c>
      <c r="B263">
        <v>120</v>
      </c>
      <c r="C263">
        <v>110</v>
      </c>
      <c r="D263">
        <v>110</v>
      </c>
      <c r="E263">
        <v>110</v>
      </c>
      <c r="F263">
        <f t="shared" si="10"/>
        <v>112.5</v>
      </c>
    </row>
    <row r="265" ht="12.75">
      <c r="A265" s="2">
        <v>1504</v>
      </c>
    </row>
    <row r="266" spans="1:5" ht="12.75">
      <c r="A266" s="2" t="s">
        <v>9</v>
      </c>
      <c r="B266" s="1"/>
      <c r="C266" s="1"/>
      <c r="D266" s="1"/>
      <c r="E266" s="1"/>
    </row>
    <row r="267" spans="1:6" ht="12.75">
      <c r="A267" t="s">
        <v>30</v>
      </c>
      <c r="B267">
        <v>35650</v>
      </c>
      <c r="C267">
        <v>35520</v>
      </c>
      <c r="D267">
        <v>35560</v>
      </c>
      <c r="E267">
        <v>35810</v>
      </c>
      <c r="F267">
        <f aca="true" t="shared" si="11" ref="F267:F276">AVERAGE(B267:E267)</f>
        <v>35635</v>
      </c>
    </row>
    <row r="268" spans="1:6" ht="12.75">
      <c r="A268" t="s">
        <v>31</v>
      </c>
      <c r="B268">
        <v>51700</v>
      </c>
      <c r="C268">
        <v>51860</v>
      </c>
      <c r="D268">
        <v>51600</v>
      </c>
      <c r="E268">
        <v>51970</v>
      </c>
      <c r="F268">
        <f t="shared" si="11"/>
        <v>51782.5</v>
      </c>
    </row>
    <row r="269" spans="1:6" ht="12.75">
      <c r="A269" t="s">
        <v>32</v>
      </c>
      <c r="B269">
        <v>45800</v>
      </c>
      <c r="C269">
        <v>46330</v>
      </c>
      <c r="D269">
        <v>47000</v>
      </c>
      <c r="E269">
        <v>47190</v>
      </c>
      <c r="F269">
        <f t="shared" si="11"/>
        <v>46580</v>
      </c>
    </row>
    <row r="270" spans="1:6" ht="12.75">
      <c r="A270" t="s">
        <v>33</v>
      </c>
      <c r="B270">
        <v>58140</v>
      </c>
      <c r="C270">
        <v>58810</v>
      </c>
      <c r="D270">
        <v>59090</v>
      </c>
      <c r="E270">
        <v>58940</v>
      </c>
      <c r="F270">
        <f t="shared" si="11"/>
        <v>58745</v>
      </c>
    </row>
    <row r="271" spans="1:6" ht="12.75">
      <c r="A271" t="s">
        <v>0</v>
      </c>
      <c r="B271">
        <v>49890</v>
      </c>
      <c r="C271">
        <v>50940</v>
      </c>
      <c r="D271">
        <v>50910</v>
      </c>
      <c r="E271">
        <v>50580</v>
      </c>
      <c r="F271">
        <f t="shared" si="11"/>
        <v>50580</v>
      </c>
    </row>
    <row r="272" spans="1:6" ht="12.75">
      <c r="A272" t="s">
        <v>34</v>
      </c>
      <c r="B272">
        <v>53650</v>
      </c>
      <c r="C272">
        <v>55050</v>
      </c>
      <c r="D272">
        <v>54980</v>
      </c>
      <c r="E272">
        <v>54880</v>
      </c>
      <c r="F272">
        <f t="shared" si="11"/>
        <v>54640</v>
      </c>
    </row>
    <row r="273" spans="1:6" ht="12.75">
      <c r="A273" t="s">
        <v>35</v>
      </c>
      <c r="B273">
        <v>58770</v>
      </c>
      <c r="C273">
        <v>59840</v>
      </c>
      <c r="D273">
        <v>59730</v>
      </c>
      <c r="E273">
        <v>59960</v>
      </c>
      <c r="F273">
        <f t="shared" si="11"/>
        <v>59575</v>
      </c>
    </row>
    <row r="274" spans="1:6" ht="12.75">
      <c r="A274" t="s">
        <v>36</v>
      </c>
      <c r="B274">
        <v>55670</v>
      </c>
      <c r="C274">
        <v>56040</v>
      </c>
      <c r="D274">
        <v>56600</v>
      </c>
      <c r="E274">
        <v>56720</v>
      </c>
      <c r="F274">
        <f t="shared" si="11"/>
        <v>56257.5</v>
      </c>
    </row>
    <row r="275" spans="1:6" ht="12.75">
      <c r="A275" t="s">
        <v>37</v>
      </c>
      <c r="B275">
        <v>55950</v>
      </c>
      <c r="C275">
        <v>56410</v>
      </c>
      <c r="D275">
        <v>57090</v>
      </c>
      <c r="E275">
        <v>56680</v>
      </c>
      <c r="F275">
        <f t="shared" si="11"/>
        <v>56532.5</v>
      </c>
    </row>
    <row r="276" spans="1:6" ht="12.75">
      <c r="A276" t="s">
        <v>38</v>
      </c>
      <c r="B276">
        <v>120</v>
      </c>
      <c r="C276">
        <v>120</v>
      </c>
      <c r="D276">
        <v>110</v>
      </c>
      <c r="E276">
        <v>120</v>
      </c>
      <c r="F276">
        <f t="shared" si="11"/>
        <v>117.5</v>
      </c>
    </row>
    <row r="278" ht="12.75">
      <c r="A278" s="2">
        <v>1519</v>
      </c>
    </row>
    <row r="279" spans="1:5" ht="12.75">
      <c r="A279" s="2" t="s">
        <v>9</v>
      </c>
      <c r="B279" s="1"/>
      <c r="C279" s="1"/>
      <c r="D279" s="1"/>
      <c r="E279" s="1"/>
    </row>
    <row r="280" spans="1:6" ht="12.75">
      <c r="A280" t="s">
        <v>30</v>
      </c>
      <c r="B280">
        <v>35390</v>
      </c>
      <c r="C280">
        <v>35460</v>
      </c>
      <c r="D280">
        <v>35090</v>
      </c>
      <c r="E280">
        <v>35520</v>
      </c>
      <c r="F280">
        <f aca="true" t="shared" si="12" ref="F280:F289">AVERAGE(B280:E280)</f>
        <v>35365</v>
      </c>
    </row>
    <row r="281" spans="1:6" ht="12.75">
      <c r="A281" t="s">
        <v>31</v>
      </c>
      <c r="B281">
        <v>51660</v>
      </c>
      <c r="C281">
        <v>52600</v>
      </c>
      <c r="D281">
        <v>52280</v>
      </c>
      <c r="E281">
        <v>52700</v>
      </c>
      <c r="F281">
        <f t="shared" si="12"/>
        <v>52310</v>
      </c>
    </row>
    <row r="282" spans="1:6" ht="12.75">
      <c r="A282" t="s">
        <v>32</v>
      </c>
      <c r="B282">
        <v>44780</v>
      </c>
      <c r="C282">
        <v>46270</v>
      </c>
      <c r="D282">
        <v>46280</v>
      </c>
      <c r="E282">
        <v>46040</v>
      </c>
      <c r="F282">
        <f t="shared" si="12"/>
        <v>45842.5</v>
      </c>
    </row>
    <row r="283" spans="1:6" ht="12.75">
      <c r="A283" t="s">
        <v>33</v>
      </c>
      <c r="B283">
        <v>58730</v>
      </c>
      <c r="C283">
        <v>59340</v>
      </c>
      <c r="D283">
        <v>59270</v>
      </c>
      <c r="E283">
        <v>59500</v>
      </c>
      <c r="F283">
        <f t="shared" si="12"/>
        <v>59210</v>
      </c>
    </row>
    <row r="284" spans="1:6" ht="12.75">
      <c r="A284" t="s">
        <v>0</v>
      </c>
      <c r="B284">
        <v>49790</v>
      </c>
      <c r="C284">
        <v>50520</v>
      </c>
      <c r="D284">
        <v>50370</v>
      </c>
      <c r="E284">
        <v>50540</v>
      </c>
      <c r="F284">
        <f t="shared" si="12"/>
        <v>50305</v>
      </c>
    </row>
    <row r="285" spans="1:6" ht="12.75">
      <c r="A285" t="s">
        <v>34</v>
      </c>
      <c r="B285">
        <v>53460</v>
      </c>
      <c r="C285">
        <v>54290</v>
      </c>
      <c r="D285">
        <v>54080</v>
      </c>
      <c r="E285">
        <v>54850</v>
      </c>
      <c r="F285">
        <f t="shared" si="12"/>
        <v>54170</v>
      </c>
    </row>
    <row r="286" spans="1:6" ht="12.75">
      <c r="A286" t="s">
        <v>35</v>
      </c>
      <c r="B286">
        <v>58580</v>
      </c>
      <c r="C286">
        <v>59240</v>
      </c>
      <c r="D286">
        <v>59420</v>
      </c>
      <c r="E286">
        <v>59770</v>
      </c>
      <c r="F286">
        <f t="shared" si="12"/>
        <v>59252.5</v>
      </c>
    </row>
    <row r="287" spans="1:6" ht="12.75">
      <c r="A287" t="s">
        <v>36</v>
      </c>
      <c r="B287">
        <v>55660</v>
      </c>
      <c r="C287">
        <v>55980</v>
      </c>
      <c r="D287">
        <v>56050</v>
      </c>
      <c r="E287">
        <v>56200</v>
      </c>
      <c r="F287">
        <f t="shared" si="12"/>
        <v>55972.5</v>
      </c>
    </row>
    <row r="288" spans="1:6" ht="12.75">
      <c r="A288" t="s">
        <v>37</v>
      </c>
      <c r="B288">
        <v>56120</v>
      </c>
      <c r="C288">
        <v>56770</v>
      </c>
      <c r="D288">
        <v>57090</v>
      </c>
      <c r="E288">
        <v>57220</v>
      </c>
      <c r="F288">
        <f t="shared" si="12"/>
        <v>56800</v>
      </c>
    </row>
    <row r="289" spans="1:6" ht="12.75">
      <c r="A289" t="s">
        <v>38</v>
      </c>
      <c r="B289">
        <v>100</v>
      </c>
      <c r="C289">
        <v>100</v>
      </c>
      <c r="D289">
        <v>110</v>
      </c>
      <c r="E289">
        <v>100</v>
      </c>
      <c r="F289">
        <f t="shared" si="12"/>
        <v>102.5</v>
      </c>
    </row>
    <row r="291" ht="12.75">
      <c r="A291" s="2">
        <v>1534</v>
      </c>
    </row>
    <row r="292" spans="1:5" ht="12.75">
      <c r="A292" s="2" t="s">
        <v>9</v>
      </c>
      <c r="B292" s="1"/>
      <c r="C292" s="1"/>
      <c r="D292" s="1"/>
      <c r="E292" s="1"/>
    </row>
    <row r="293" spans="1:6" ht="12.75">
      <c r="A293" t="s">
        <v>30</v>
      </c>
      <c r="B293">
        <v>36830</v>
      </c>
      <c r="C293">
        <v>36500</v>
      </c>
      <c r="D293">
        <v>37040</v>
      </c>
      <c r="E293">
        <v>36500</v>
      </c>
      <c r="F293">
        <f aca="true" t="shared" si="13" ref="F293:F302">AVERAGE(B293:E293)</f>
        <v>36717.5</v>
      </c>
    </row>
    <row r="294" spans="1:6" ht="12.75">
      <c r="A294" t="s">
        <v>31</v>
      </c>
      <c r="B294">
        <v>51390</v>
      </c>
      <c r="C294">
        <v>52150</v>
      </c>
      <c r="D294">
        <v>52180</v>
      </c>
      <c r="E294">
        <v>51950</v>
      </c>
      <c r="F294">
        <f t="shared" si="13"/>
        <v>51917.5</v>
      </c>
    </row>
    <row r="295" spans="1:6" ht="12.75">
      <c r="A295" t="s">
        <v>32</v>
      </c>
      <c r="B295">
        <v>46560</v>
      </c>
      <c r="C295">
        <v>46660</v>
      </c>
      <c r="D295">
        <v>47180</v>
      </c>
      <c r="E295">
        <v>46930</v>
      </c>
      <c r="F295">
        <f t="shared" si="13"/>
        <v>46832.5</v>
      </c>
    </row>
    <row r="296" spans="1:6" ht="12.75">
      <c r="A296" t="s">
        <v>33</v>
      </c>
      <c r="B296">
        <v>58880</v>
      </c>
      <c r="C296">
        <v>58800</v>
      </c>
      <c r="D296">
        <v>59670</v>
      </c>
      <c r="E296">
        <v>59850</v>
      </c>
      <c r="F296">
        <f t="shared" si="13"/>
        <v>59300</v>
      </c>
    </row>
    <row r="297" spans="1:6" ht="12.75">
      <c r="A297" t="s">
        <v>0</v>
      </c>
      <c r="B297">
        <v>50810</v>
      </c>
      <c r="C297">
        <v>50470</v>
      </c>
      <c r="D297">
        <v>51600</v>
      </c>
      <c r="E297">
        <v>50870</v>
      </c>
      <c r="F297">
        <f t="shared" si="13"/>
        <v>50937.5</v>
      </c>
    </row>
    <row r="298" spans="1:6" ht="12.75">
      <c r="A298" t="s">
        <v>34</v>
      </c>
      <c r="B298">
        <v>54850</v>
      </c>
      <c r="C298">
        <v>54940</v>
      </c>
      <c r="D298">
        <v>55290</v>
      </c>
      <c r="E298">
        <v>55030</v>
      </c>
      <c r="F298">
        <f t="shared" si="13"/>
        <v>55027.5</v>
      </c>
    </row>
    <row r="299" spans="1:6" ht="12.75">
      <c r="A299" t="s">
        <v>35</v>
      </c>
      <c r="B299">
        <v>66140</v>
      </c>
      <c r="C299">
        <v>65740</v>
      </c>
      <c r="D299">
        <v>65870</v>
      </c>
      <c r="E299">
        <v>65150</v>
      </c>
      <c r="F299">
        <f t="shared" si="13"/>
        <v>65725</v>
      </c>
    </row>
    <row r="300" spans="1:6" ht="12.75">
      <c r="A300" t="s">
        <v>36</v>
      </c>
      <c r="B300">
        <v>56860</v>
      </c>
      <c r="C300">
        <v>57000</v>
      </c>
      <c r="D300">
        <v>56750</v>
      </c>
      <c r="E300">
        <v>56910</v>
      </c>
      <c r="F300">
        <f t="shared" si="13"/>
        <v>56880</v>
      </c>
    </row>
    <row r="301" spans="1:6" ht="12.75">
      <c r="A301" t="s">
        <v>37</v>
      </c>
      <c r="B301">
        <v>56680</v>
      </c>
      <c r="C301">
        <v>57750</v>
      </c>
      <c r="D301">
        <v>57570</v>
      </c>
      <c r="E301">
        <v>57610</v>
      </c>
      <c r="F301">
        <f t="shared" si="13"/>
        <v>57402.5</v>
      </c>
    </row>
    <row r="302" spans="1:6" ht="12.75">
      <c r="A302" t="s">
        <v>38</v>
      </c>
      <c r="B302">
        <v>120</v>
      </c>
      <c r="C302">
        <v>90</v>
      </c>
      <c r="D302">
        <v>130</v>
      </c>
      <c r="E302">
        <v>100</v>
      </c>
      <c r="F302">
        <f t="shared" si="13"/>
        <v>110</v>
      </c>
    </row>
    <row r="304" ht="12.75">
      <c r="A304" s="2">
        <v>1549</v>
      </c>
    </row>
    <row r="305" spans="1:5" ht="12.75">
      <c r="A305" s="2" t="s">
        <v>9</v>
      </c>
      <c r="B305" s="1"/>
      <c r="C305" s="1"/>
      <c r="D305" s="1"/>
      <c r="E305" s="1"/>
    </row>
    <row r="306" spans="1:6" ht="12.75">
      <c r="A306" t="s">
        <v>30</v>
      </c>
      <c r="B306">
        <v>36340</v>
      </c>
      <c r="C306">
        <v>36320</v>
      </c>
      <c r="D306">
        <v>36380</v>
      </c>
      <c r="E306">
        <v>36340</v>
      </c>
      <c r="F306">
        <f aca="true" t="shared" si="14" ref="F306:F315">AVERAGE(B306:E306)</f>
        <v>36345</v>
      </c>
    </row>
    <row r="307" spans="1:6" ht="12.75">
      <c r="A307" t="s">
        <v>31</v>
      </c>
      <c r="B307">
        <v>53750</v>
      </c>
      <c r="C307">
        <v>54200</v>
      </c>
      <c r="D307">
        <v>53910</v>
      </c>
      <c r="E307">
        <v>53840</v>
      </c>
      <c r="F307">
        <f t="shared" si="14"/>
        <v>53925</v>
      </c>
    </row>
    <row r="308" spans="1:6" ht="12.75">
      <c r="A308" t="s">
        <v>32</v>
      </c>
      <c r="B308">
        <v>44950</v>
      </c>
      <c r="C308">
        <v>45660</v>
      </c>
      <c r="D308">
        <v>46310</v>
      </c>
      <c r="E308">
        <v>46000</v>
      </c>
      <c r="F308">
        <f t="shared" si="14"/>
        <v>45730</v>
      </c>
    </row>
    <row r="309" spans="1:6" ht="12.75">
      <c r="A309" t="s">
        <v>33</v>
      </c>
      <c r="B309">
        <v>58120</v>
      </c>
      <c r="C309">
        <v>58980</v>
      </c>
      <c r="D309">
        <v>59370</v>
      </c>
      <c r="E309">
        <v>59120</v>
      </c>
      <c r="F309">
        <f t="shared" si="14"/>
        <v>58897.5</v>
      </c>
    </row>
    <row r="310" spans="1:6" ht="12.75">
      <c r="A310" t="s">
        <v>0</v>
      </c>
      <c r="B310">
        <v>50470</v>
      </c>
      <c r="C310">
        <v>50520</v>
      </c>
      <c r="D310">
        <v>50680</v>
      </c>
      <c r="E310">
        <v>50800</v>
      </c>
      <c r="F310">
        <f t="shared" si="14"/>
        <v>50617.5</v>
      </c>
    </row>
    <row r="311" spans="1:6" ht="12.75">
      <c r="A311" t="s">
        <v>34</v>
      </c>
      <c r="B311">
        <v>53850</v>
      </c>
      <c r="C311">
        <v>54090</v>
      </c>
      <c r="D311">
        <v>53880</v>
      </c>
      <c r="E311">
        <v>53940</v>
      </c>
      <c r="F311">
        <f t="shared" si="14"/>
        <v>53940</v>
      </c>
    </row>
    <row r="312" spans="1:6" ht="12.75">
      <c r="A312" t="s">
        <v>35</v>
      </c>
      <c r="B312">
        <v>60130</v>
      </c>
      <c r="C312">
        <v>59560</v>
      </c>
      <c r="D312">
        <v>59830</v>
      </c>
      <c r="E312">
        <v>59510</v>
      </c>
      <c r="F312">
        <f t="shared" si="14"/>
        <v>59757.5</v>
      </c>
    </row>
    <row r="313" spans="1:6" ht="12.75">
      <c r="A313" t="s">
        <v>36</v>
      </c>
      <c r="B313">
        <v>56360</v>
      </c>
      <c r="C313">
        <v>56360</v>
      </c>
      <c r="D313">
        <v>55840</v>
      </c>
      <c r="E313">
        <v>56090</v>
      </c>
      <c r="F313">
        <f t="shared" si="14"/>
        <v>56162.5</v>
      </c>
    </row>
    <row r="314" spans="1:6" ht="12.75">
      <c r="A314" t="s">
        <v>37</v>
      </c>
      <c r="B314">
        <v>57020</v>
      </c>
      <c r="C314">
        <v>57540</v>
      </c>
      <c r="D314">
        <v>57220</v>
      </c>
      <c r="E314">
        <v>57600</v>
      </c>
      <c r="F314">
        <f t="shared" si="14"/>
        <v>57345</v>
      </c>
    </row>
    <row r="315" spans="1:6" ht="12.75">
      <c r="A315" t="s">
        <v>38</v>
      </c>
      <c r="B315">
        <v>100</v>
      </c>
      <c r="C315">
        <v>100</v>
      </c>
      <c r="D315">
        <v>100</v>
      </c>
      <c r="E315">
        <v>110</v>
      </c>
      <c r="F315">
        <f t="shared" si="14"/>
        <v>102.5</v>
      </c>
    </row>
    <row r="317" ht="12.75">
      <c r="A317" s="2">
        <v>1604</v>
      </c>
    </row>
    <row r="318" spans="1:5" ht="12.75">
      <c r="A318" s="2" t="s">
        <v>9</v>
      </c>
      <c r="B318" s="1"/>
      <c r="C318" s="1"/>
      <c r="D318" s="1"/>
      <c r="E318" s="1"/>
    </row>
    <row r="319" spans="1:6" ht="12.75">
      <c r="A319" t="s">
        <v>30</v>
      </c>
      <c r="B319">
        <v>35900</v>
      </c>
      <c r="C319">
        <v>35320</v>
      </c>
      <c r="D319">
        <v>36310</v>
      </c>
      <c r="E319">
        <v>35840</v>
      </c>
      <c r="F319">
        <f aca="true" t="shared" si="15" ref="F319:F354">AVERAGE(B319:E319)</f>
        <v>35842.5</v>
      </c>
    </row>
    <row r="320" spans="1:6" ht="12.75">
      <c r="A320" t="s">
        <v>31</v>
      </c>
      <c r="B320">
        <v>52890</v>
      </c>
      <c r="C320">
        <v>53130</v>
      </c>
      <c r="D320">
        <v>53410</v>
      </c>
      <c r="E320">
        <v>53130</v>
      </c>
      <c r="F320">
        <f t="shared" si="15"/>
        <v>53140</v>
      </c>
    </row>
    <row r="321" spans="1:6" ht="12.75">
      <c r="A321" t="s">
        <v>32</v>
      </c>
      <c r="B321">
        <v>45510</v>
      </c>
      <c r="C321">
        <v>45540</v>
      </c>
      <c r="D321">
        <v>46260</v>
      </c>
      <c r="E321">
        <v>45920</v>
      </c>
      <c r="F321">
        <f t="shared" si="15"/>
        <v>45807.5</v>
      </c>
    </row>
    <row r="322" spans="1:6" ht="12.75">
      <c r="A322" t="s">
        <v>33</v>
      </c>
      <c r="B322">
        <v>59620</v>
      </c>
      <c r="C322">
        <v>59780</v>
      </c>
      <c r="D322">
        <v>60490</v>
      </c>
      <c r="E322">
        <v>59730</v>
      </c>
      <c r="F322">
        <f t="shared" si="15"/>
        <v>59905</v>
      </c>
    </row>
    <row r="323" spans="1:6" ht="12.75">
      <c r="A323" t="s">
        <v>0</v>
      </c>
      <c r="B323">
        <v>51490</v>
      </c>
      <c r="C323">
        <v>51130</v>
      </c>
      <c r="D323">
        <v>51960</v>
      </c>
      <c r="E323">
        <v>51090</v>
      </c>
      <c r="F323">
        <f t="shared" si="15"/>
        <v>51417.5</v>
      </c>
    </row>
    <row r="324" spans="1:6" ht="12.75">
      <c r="A324" t="s">
        <v>34</v>
      </c>
      <c r="B324">
        <v>55620</v>
      </c>
      <c r="C324">
        <v>54890</v>
      </c>
      <c r="D324">
        <v>55090</v>
      </c>
      <c r="E324">
        <v>54920</v>
      </c>
      <c r="F324">
        <f t="shared" si="15"/>
        <v>55130</v>
      </c>
    </row>
    <row r="325" spans="1:6" ht="12.75">
      <c r="A325" t="s">
        <v>35</v>
      </c>
      <c r="B325">
        <v>60740</v>
      </c>
      <c r="C325">
        <v>60130</v>
      </c>
      <c r="D325">
        <v>60710</v>
      </c>
      <c r="E325">
        <v>59740</v>
      </c>
      <c r="F325">
        <f t="shared" si="15"/>
        <v>60330</v>
      </c>
    </row>
    <row r="326" spans="1:6" ht="12.75">
      <c r="A326" t="s">
        <v>36</v>
      </c>
      <c r="B326">
        <v>56860</v>
      </c>
      <c r="C326">
        <v>57200</v>
      </c>
      <c r="D326">
        <v>56850</v>
      </c>
      <c r="E326">
        <v>56520</v>
      </c>
      <c r="F326">
        <f t="shared" si="15"/>
        <v>56857.5</v>
      </c>
    </row>
    <row r="327" spans="1:6" ht="12.75">
      <c r="A327" t="s">
        <v>37</v>
      </c>
      <c r="B327">
        <v>58630</v>
      </c>
      <c r="C327">
        <v>58300</v>
      </c>
      <c r="D327">
        <v>58350</v>
      </c>
      <c r="E327">
        <v>57670</v>
      </c>
      <c r="F327">
        <f t="shared" si="15"/>
        <v>58237.5</v>
      </c>
    </row>
    <row r="328" spans="1:6" ht="12.75">
      <c r="A328" t="s">
        <v>38</v>
      </c>
      <c r="B328">
        <v>100</v>
      </c>
      <c r="C328">
        <v>120</v>
      </c>
      <c r="D328">
        <v>100</v>
      </c>
      <c r="E328">
        <v>100</v>
      </c>
      <c r="F328">
        <f t="shared" si="15"/>
        <v>105</v>
      </c>
    </row>
    <row r="330" ht="12.75">
      <c r="A330" s="2">
        <v>1619</v>
      </c>
    </row>
    <row r="331" spans="1:5" ht="12.75">
      <c r="A331" s="2" t="s">
        <v>9</v>
      </c>
      <c r="B331" s="1"/>
      <c r="C331" s="1"/>
      <c r="D331" s="1"/>
      <c r="E331" s="1"/>
    </row>
    <row r="332" spans="1:6" ht="12.75">
      <c r="A332" t="s">
        <v>30</v>
      </c>
      <c r="B332">
        <v>35060</v>
      </c>
      <c r="C332">
        <v>34440</v>
      </c>
      <c r="D332">
        <v>34660</v>
      </c>
      <c r="E332">
        <v>34640</v>
      </c>
      <c r="F332">
        <f t="shared" si="15"/>
        <v>34700</v>
      </c>
    </row>
    <row r="333" spans="1:6" ht="12.75">
      <c r="A333" t="s">
        <v>31</v>
      </c>
      <c r="B333">
        <v>52460</v>
      </c>
      <c r="C333">
        <v>52230</v>
      </c>
      <c r="D333">
        <v>52060</v>
      </c>
      <c r="E333">
        <v>52240</v>
      </c>
      <c r="F333">
        <f t="shared" si="15"/>
        <v>52247.5</v>
      </c>
    </row>
    <row r="334" spans="1:6" ht="12.75">
      <c r="A334" t="s">
        <v>32</v>
      </c>
      <c r="B334">
        <v>45040</v>
      </c>
      <c r="C334">
        <v>45600</v>
      </c>
      <c r="D334">
        <v>45810</v>
      </c>
      <c r="E334">
        <v>45920</v>
      </c>
      <c r="F334">
        <f t="shared" si="15"/>
        <v>45592.5</v>
      </c>
    </row>
    <row r="335" spans="1:6" ht="12.75">
      <c r="A335" t="s">
        <v>33</v>
      </c>
      <c r="B335">
        <v>58020</v>
      </c>
      <c r="C335">
        <v>58180</v>
      </c>
      <c r="D335">
        <v>59180</v>
      </c>
      <c r="E335">
        <v>59140</v>
      </c>
      <c r="F335">
        <f t="shared" si="15"/>
        <v>58630</v>
      </c>
    </row>
    <row r="336" spans="1:6" ht="12.75">
      <c r="A336" t="s">
        <v>0</v>
      </c>
      <c r="B336">
        <v>50830</v>
      </c>
      <c r="C336">
        <v>50150</v>
      </c>
      <c r="D336">
        <v>50680</v>
      </c>
      <c r="E336">
        <v>50750</v>
      </c>
      <c r="F336">
        <f t="shared" si="15"/>
        <v>50602.5</v>
      </c>
    </row>
    <row r="337" spans="1:6" ht="12.75">
      <c r="A337" t="s">
        <v>34</v>
      </c>
      <c r="B337">
        <v>54860</v>
      </c>
      <c r="C337">
        <v>54250</v>
      </c>
      <c r="D337">
        <v>55080</v>
      </c>
      <c r="E337">
        <v>54430</v>
      </c>
      <c r="F337">
        <f t="shared" si="15"/>
        <v>54655</v>
      </c>
    </row>
    <row r="338" spans="1:6" ht="12.75">
      <c r="A338" t="s">
        <v>35</v>
      </c>
      <c r="B338">
        <v>59310</v>
      </c>
      <c r="C338">
        <v>60280</v>
      </c>
      <c r="D338">
        <v>60840</v>
      </c>
      <c r="E338">
        <v>60560</v>
      </c>
      <c r="F338">
        <f t="shared" si="15"/>
        <v>60247.5</v>
      </c>
    </row>
    <row r="339" spans="1:6" ht="12.75">
      <c r="A339" t="s">
        <v>36</v>
      </c>
      <c r="B339">
        <v>55330</v>
      </c>
      <c r="C339">
        <v>56520</v>
      </c>
      <c r="D339">
        <v>56230</v>
      </c>
      <c r="E339">
        <v>56290</v>
      </c>
      <c r="F339">
        <f t="shared" si="15"/>
        <v>56092.5</v>
      </c>
    </row>
    <row r="340" spans="1:6" ht="12.75">
      <c r="A340" t="s">
        <v>37</v>
      </c>
      <c r="B340">
        <v>56930</v>
      </c>
      <c r="C340">
        <v>57160</v>
      </c>
      <c r="D340">
        <v>57310</v>
      </c>
      <c r="E340">
        <v>57370</v>
      </c>
      <c r="F340">
        <f t="shared" si="15"/>
        <v>57192.5</v>
      </c>
    </row>
    <row r="341" spans="1:6" ht="12.75">
      <c r="A341" t="s">
        <v>38</v>
      </c>
      <c r="B341">
        <v>130</v>
      </c>
      <c r="C341">
        <v>120</v>
      </c>
      <c r="D341">
        <v>110</v>
      </c>
      <c r="E341">
        <v>110</v>
      </c>
      <c r="F341">
        <f t="shared" si="15"/>
        <v>117.5</v>
      </c>
    </row>
    <row r="343" ht="12.75">
      <c r="A343" s="2">
        <v>1634</v>
      </c>
    </row>
    <row r="344" spans="1:4" ht="12.75">
      <c r="A344" s="2" t="s">
        <v>9</v>
      </c>
      <c r="B344" s="1"/>
      <c r="C344" s="1"/>
      <c r="D344" s="1"/>
    </row>
    <row r="345" spans="1:6" ht="12.75">
      <c r="A345" s="8" t="s">
        <v>30</v>
      </c>
      <c r="B345">
        <v>34070</v>
      </c>
      <c r="C345">
        <v>34050</v>
      </c>
      <c r="D345">
        <v>34410</v>
      </c>
      <c r="E345">
        <v>33880</v>
      </c>
      <c r="F345">
        <f t="shared" si="15"/>
        <v>34102.5</v>
      </c>
    </row>
    <row r="346" spans="1:6" ht="12.75">
      <c r="A346" t="s">
        <v>31</v>
      </c>
      <c r="B346">
        <v>51530</v>
      </c>
      <c r="C346">
        <v>52310</v>
      </c>
      <c r="D346">
        <v>52340</v>
      </c>
      <c r="E346">
        <v>52740</v>
      </c>
      <c r="F346">
        <f t="shared" si="15"/>
        <v>52230</v>
      </c>
    </row>
    <row r="347" spans="1:6" ht="12.75">
      <c r="A347" t="s">
        <v>32</v>
      </c>
      <c r="B347">
        <v>44030</v>
      </c>
      <c r="C347">
        <v>44220</v>
      </c>
      <c r="D347">
        <v>44460</v>
      </c>
      <c r="E347">
        <v>44690</v>
      </c>
      <c r="F347">
        <f t="shared" si="15"/>
        <v>44350</v>
      </c>
    </row>
    <row r="348" spans="1:6" ht="12.75">
      <c r="A348" t="s">
        <v>33</v>
      </c>
      <c r="B348">
        <v>56860</v>
      </c>
      <c r="C348">
        <v>57920</v>
      </c>
      <c r="D348">
        <v>58260</v>
      </c>
      <c r="E348">
        <v>57620</v>
      </c>
      <c r="F348">
        <f t="shared" si="15"/>
        <v>57665</v>
      </c>
    </row>
    <row r="349" spans="1:6" ht="12.75">
      <c r="A349" t="s">
        <v>0</v>
      </c>
      <c r="B349">
        <v>50220</v>
      </c>
      <c r="C349">
        <v>50460</v>
      </c>
      <c r="D349">
        <v>50770</v>
      </c>
      <c r="E349">
        <v>50310</v>
      </c>
      <c r="F349">
        <f t="shared" si="15"/>
        <v>50440</v>
      </c>
    </row>
    <row r="350" spans="1:6" ht="12.75">
      <c r="A350" t="s">
        <v>34</v>
      </c>
      <c r="B350">
        <v>54310</v>
      </c>
      <c r="C350">
        <v>54000</v>
      </c>
      <c r="D350">
        <v>54500</v>
      </c>
      <c r="E350">
        <v>54070</v>
      </c>
      <c r="F350">
        <f t="shared" si="15"/>
        <v>54220</v>
      </c>
    </row>
    <row r="351" spans="1:6" ht="12.75">
      <c r="A351" t="s">
        <v>35</v>
      </c>
      <c r="B351">
        <v>59260</v>
      </c>
      <c r="C351">
        <v>58730</v>
      </c>
      <c r="D351">
        <v>59560</v>
      </c>
      <c r="E351">
        <v>59490</v>
      </c>
      <c r="F351">
        <f t="shared" si="15"/>
        <v>59260</v>
      </c>
    </row>
    <row r="352" spans="1:6" ht="12.75">
      <c r="A352" t="s">
        <v>36</v>
      </c>
      <c r="B352">
        <v>55110</v>
      </c>
      <c r="C352">
        <v>55710</v>
      </c>
      <c r="D352">
        <v>55730</v>
      </c>
      <c r="E352">
        <v>55080</v>
      </c>
      <c r="F352">
        <f t="shared" si="15"/>
        <v>55407.5</v>
      </c>
    </row>
    <row r="353" spans="1:6" ht="12.75">
      <c r="A353" t="s">
        <v>37</v>
      </c>
      <c r="B353">
        <v>56610</v>
      </c>
      <c r="C353">
        <v>57030</v>
      </c>
      <c r="D353">
        <v>56740</v>
      </c>
      <c r="E353">
        <v>57020</v>
      </c>
      <c r="F353">
        <f t="shared" si="15"/>
        <v>56850</v>
      </c>
    </row>
    <row r="354" spans="1:6" ht="12.75">
      <c r="A354" t="s">
        <v>38</v>
      </c>
      <c r="B354">
        <v>90</v>
      </c>
      <c r="C354">
        <v>100</v>
      </c>
      <c r="D354">
        <v>100</v>
      </c>
      <c r="E354">
        <v>100</v>
      </c>
      <c r="F354">
        <f t="shared" si="15"/>
        <v>97.5</v>
      </c>
    </row>
    <row r="356" ht="12.75">
      <c r="A356" s="2">
        <v>1649</v>
      </c>
    </row>
    <row r="357" spans="1:4" ht="12.75">
      <c r="A357" s="2" t="s">
        <v>9</v>
      </c>
      <c r="B357" s="1"/>
      <c r="C357" s="1"/>
      <c r="D357" s="1"/>
    </row>
    <row r="358" spans="1:6" ht="12.75">
      <c r="A358" t="s">
        <v>30</v>
      </c>
      <c r="B358">
        <v>33100</v>
      </c>
      <c r="C358">
        <v>33850</v>
      </c>
      <c r="D358">
        <v>34040</v>
      </c>
      <c r="E358">
        <v>33780</v>
      </c>
      <c r="F358">
        <f aca="true" t="shared" si="16" ref="F358:F367">AVERAGE(B358:E358)</f>
        <v>33692.5</v>
      </c>
    </row>
    <row r="359" spans="1:6" ht="12.75">
      <c r="A359" t="s">
        <v>31</v>
      </c>
      <c r="B359">
        <v>51470</v>
      </c>
      <c r="C359">
        <v>52220</v>
      </c>
      <c r="D359">
        <v>52540</v>
      </c>
      <c r="E359">
        <v>52310</v>
      </c>
      <c r="F359">
        <f t="shared" si="16"/>
        <v>52135</v>
      </c>
    </row>
    <row r="360" spans="1:6" ht="12.75">
      <c r="A360" t="s">
        <v>32</v>
      </c>
      <c r="B360">
        <v>44400</v>
      </c>
      <c r="C360">
        <v>44710</v>
      </c>
      <c r="D360">
        <v>44680</v>
      </c>
      <c r="E360">
        <v>45590</v>
      </c>
      <c r="F360">
        <f t="shared" si="16"/>
        <v>44845</v>
      </c>
    </row>
    <row r="361" spans="1:6" ht="12.75">
      <c r="A361" t="s">
        <v>33</v>
      </c>
      <c r="B361">
        <v>56890</v>
      </c>
      <c r="C361">
        <v>55760</v>
      </c>
      <c r="D361">
        <v>56650</v>
      </c>
      <c r="E361">
        <v>57060</v>
      </c>
      <c r="F361">
        <f t="shared" si="16"/>
        <v>56590</v>
      </c>
    </row>
    <row r="362" spans="1:6" ht="12.75">
      <c r="A362" t="s">
        <v>0</v>
      </c>
      <c r="B362">
        <v>48090</v>
      </c>
      <c r="C362">
        <v>48340</v>
      </c>
      <c r="D362">
        <v>48470</v>
      </c>
      <c r="E362">
        <v>48850</v>
      </c>
      <c r="F362">
        <f t="shared" si="16"/>
        <v>48437.5</v>
      </c>
    </row>
    <row r="363" spans="1:6" ht="12.75">
      <c r="A363" t="s">
        <v>34</v>
      </c>
      <c r="B363">
        <v>50850</v>
      </c>
      <c r="C363">
        <v>50860</v>
      </c>
      <c r="D363">
        <v>51150</v>
      </c>
      <c r="E363">
        <v>50650</v>
      </c>
      <c r="F363">
        <f t="shared" si="16"/>
        <v>50877.5</v>
      </c>
    </row>
    <row r="364" spans="1:6" ht="12.75">
      <c r="A364" t="s">
        <v>35</v>
      </c>
      <c r="B364">
        <v>58120</v>
      </c>
      <c r="C364">
        <v>57810</v>
      </c>
      <c r="D364">
        <v>58040</v>
      </c>
      <c r="E364">
        <v>57900</v>
      </c>
      <c r="F364">
        <f t="shared" si="16"/>
        <v>57967.5</v>
      </c>
    </row>
    <row r="365" spans="1:6" ht="12.75">
      <c r="A365" t="s">
        <v>36</v>
      </c>
      <c r="B365">
        <v>54280</v>
      </c>
      <c r="C365">
        <v>53880</v>
      </c>
      <c r="D365">
        <v>53530</v>
      </c>
      <c r="E365">
        <v>53960</v>
      </c>
      <c r="F365">
        <f t="shared" si="16"/>
        <v>53912.5</v>
      </c>
    </row>
    <row r="366" spans="1:6" ht="12.75">
      <c r="A366" t="s">
        <v>37</v>
      </c>
      <c r="B366">
        <v>55330</v>
      </c>
      <c r="C366">
        <v>55080</v>
      </c>
      <c r="D366">
        <v>55770</v>
      </c>
      <c r="E366">
        <v>55550</v>
      </c>
      <c r="F366">
        <f t="shared" si="16"/>
        <v>55432.5</v>
      </c>
    </row>
    <row r="367" spans="1:6" ht="12.75">
      <c r="A367" t="s">
        <v>38</v>
      </c>
      <c r="B367">
        <v>110</v>
      </c>
      <c r="C367">
        <v>90</v>
      </c>
      <c r="D367">
        <v>120</v>
      </c>
      <c r="E367">
        <v>80</v>
      </c>
      <c r="F367">
        <f t="shared" si="16"/>
        <v>100</v>
      </c>
    </row>
    <row r="369" ht="12.75">
      <c r="A369" s="2"/>
    </row>
    <row r="370" spans="1:5" ht="12.75">
      <c r="A370" s="2"/>
      <c r="B370" s="1"/>
      <c r="C370" s="1"/>
      <c r="D370" s="1"/>
      <c r="E370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Q162"/>
  <sheetViews>
    <sheetView workbookViewId="0" topLeftCell="G40">
      <selection activeCell="T51" sqref="T51"/>
    </sheetView>
  </sheetViews>
  <sheetFormatPr defaultColWidth="9.140625" defaultRowHeight="12.75"/>
  <cols>
    <col min="2" max="2" width="5.7109375" style="0" customWidth="1"/>
    <col min="3" max="3" width="7.7109375" style="0" customWidth="1"/>
  </cols>
  <sheetData>
    <row r="2" ht="12.75">
      <c r="D2" t="s">
        <v>23</v>
      </c>
    </row>
    <row r="3" spans="4:6" ht="12.75">
      <c r="D3" t="s">
        <v>24</v>
      </c>
      <c r="F3" s="2">
        <v>10</v>
      </c>
    </row>
    <row r="6" spans="4:42" ht="12.75">
      <c r="D6" t="s">
        <v>25</v>
      </c>
      <c r="F6" s="2">
        <v>10</v>
      </c>
      <c r="H6" t="s">
        <v>25</v>
      </c>
      <c r="J6" s="2">
        <v>1</v>
      </c>
      <c r="L6" t="s">
        <v>25</v>
      </c>
      <c r="N6" s="2">
        <v>2</v>
      </c>
      <c r="P6" t="s">
        <v>25</v>
      </c>
      <c r="R6" s="2">
        <v>3</v>
      </c>
      <c r="T6" t="s">
        <v>25</v>
      </c>
      <c r="V6" s="2">
        <v>4</v>
      </c>
      <c r="X6" t="s">
        <v>25</v>
      </c>
      <c r="Z6" s="2">
        <v>5</v>
      </c>
      <c r="AB6" t="s">
        <v>25</v>
      </c>
      <c r="AD6" s="2">
        <v>6</v>
      </c>
      <c r="AF6" t="s">
        <v>25</v>
      </c>
      <c r="AH6" s="2">
        <v>7</v>
      </c>
      <c r="AJ6" t="s">
        <v>25</v>
      </c>
      <c r="AL6" s="2">
        <v>8</v>
      </c>
      <c r="AN6" t="s">
        <v>25</v>
      </c>
      <c r="AP6" s="2">
        <v>9</v>
      </c>
    </row>
    <row r="8" ht="12.75">
      <c r="B8" s="2" t="s">
        <v>16</v>
      </c>
    </row>
    <row r="9" spans="4:43" ht="12.75">
      <c r="D9" s="3" t="str">
        <f>CONCATENATE(INDEX('Raw Data'!$J$4:$J$21,F6)," (",INDEX('Raw Data'!$I$4:$I$21,F6),")")</f>
        <v>Control (G09     )</v>
      </c>
      <c r="E9" s="3"/>
      <c r="F9" s="3"/>
      <c r="G9" s="3"/>
      <c r="H9" s="3" t="str">
        <f>CONCATENATE(INDEX('Raw Data'!$J$4:$J$21,J6)," (",INDEX('Raw Data'!$I$4:$I$21,J6),")")</f>
        <v>3 nM (B05 )</v>
      </c>
      <c r="I9" s="3"/>
      <c r="J9" s="3"/>
      <c r="K9" s="3"/>
      <c r="L9" s="3" t="str">
        <f>CONCATENATE(INDEX('Raw Data'!$J$4:$J$21,N6)," (",INDEX('Raw Data'!$I$4:$I$21,N6),")")</f>
        <v>3 nM (B10)</v>
      </c>
      <c r="M9" s="3"/>
      <c r="N9" s="3"/>
      <c r="O9" s="3"/>
      <c r="P9" s="3" t="str">
        <f>CONCATENATE(INDEX('Raw Data'!$J$4:$J$21,R6)," (",INDEX('Raw Data'!$I$4:$I$21,R6),")")</f>
        <v>3 nM (E03)</v>
      </c>
      <c r="Q9" s="3"/>
      <c r="R9" s="3"/>
      <c r="S9" s="3"/>
      <c r="T9" s="3" t="str">
        <f>CONCATENATE(INDEX('Raw Data'!$J$4:$J$21,V6)," (",INDEX('Raw Data'!$I$4:$I$21,V6),")")</f>
        <v>5 nM (E06)</v>
      </c>
      <c r="U9" s="3"/>
      <c r="V9" s="3"/>
      <c r="W9" s="3"/>
      <c r="X9" s="3" t="str">
        <f>CONCATENATE(INDEX('Raw Data'!$J$4:$J$21,Z6)," (",INDEX('Raw Data'!$I$4:$I$21,Z6),")")</f>
        <v>5 nM (E08)</v>
      </c>
      <c r="Y9" s="3"/>
      <c r="Z9" s="3"/>
      <c r="AA9" s="3"/>
      <c r="AB9" s="3" t="str">
        <f>CONCATENATE(INDEX('Raw Data'!$J$4:$J$21,AD6)," (",INDEX('Raw Data'!$I$4:$I$21,AD6),")")</f>
        <v>5 nM (E10)</v>
      </c>
      <c r="AC9" s="3"/>
      <c r="AD9" s="3"/>
      <c r="AE9" s="3"/>
      <c r="AF9" s="3" t="str">
        <f>CONCATENATE(INDEX('Raw Data'!$J$4:$J$21,AH6)," (",INDEX('Raw Data'!$I$4:$I$21,AH6),")")</f>
        <v>7 nM (G02)</v>
      </c>
      <c r="AG9" s="3"/>
      <c r="AH9" s="3"/>
      <c r="AI9" s="3"/>
      <c r="AJ9" s="3" t="str">
        <f>CONCATENATE(INDEX('Raw Data'!$J$4:$J$21,AL6)," (",INDEX('Raw Data'!$I$4:$I$21,AL6),")")</f>
        <v>7 nM (G04)</v>
      </c>
      <c r="AK9" s="3"/>
      <c r="AL9" s="3"/>
      <c r="AM9" s="3"/>
      <c r="AN9" s="3" t="str">
        <f>CONCATENATE(INDEX('Raw Data'!$J$4:$J$21,AP6)," (",INDEX('Raw Data'!$I$4:$I$21,AP6),")")</f>
        <v>7 nM (G06)</v>
      </c>
      <c r="AO9" s="3"/>
      <c r="AP9" s="3"/>
      <c r="AQ9" s="3"/>
    </row>
    <row r="10" spans="2:43" ht="12.75">
      <c r="B10" t="s">
        <v>10</v>
      </c>
      <c r="C10" t="s">
        <v>11</v>
      </c>
      <c r="D10" t="s">
        <v>12</v>
      </c>
      <c r="E10" t="s">
        <v>13</v>
      </c>
      <c r="F10" t="s">
        <v>14</v>
      </c>
      <c r="G10" t="s">
        <v>15</v>
      </c>
      <c r="H10" t="s">
        <v>12</v>
      </c>
      <c r="I10" t="s">
        <v>13</v>
      </c>
      <c r="J10" t="s">
        <v>14</v>
      </c>
      <c r="K10" t="s">
        <v>15</v>
      </c>
      <c r="L10" t="s">
        <v>12</v>
      </c>
      <c r="M10" t="s">
        <v>13</v>
      </c>
      <c r="N10" t="s">
        <v>14</v>
      </c>
      <c r="O10" t="s">
        <v>15</v>
      </c>
      <c r="P10" t="s">
        <v>12</v>
      </c>
      <c r="Q10" t="s">
        <v>13</v>
      </c>
      <c r="R10" t="s">
        <v>14</v>
      </c>
      <c r="S10" t="s">
        <v>15</v>
      </c>
      <c r="T10" t="s">
        <v>12</v>
      </c>
      <c r="U10" t="s">
        <v>13</v>
      </c>
      <c r="V10" t="s">
        <v>14</v>
      </c>
      <c r="W10" t="s">
        <v>15</v>
      </c>
      <c r="X10" t="s">
        <v>12</v>
      </c>
      <c r="Y10" t="s">
        <v>13</v>
      </c>
      <c r="Z10" t="s">
        <v>14</v>
      </c>
      <c r="AA10" t="s">
        <v>15</v>
      </c>
      <c r="AB10" t="s">
        <v>12</v>
      </c>
      <c r="AC10" t="s">
        <v>13</v>
      </c>
      <c r="AD10" t="s">
        <v>14</v>
      </c>
      <c r="AE10" t="s">
        <v>15</v>
      </c>
      <c r="AF10" t="s">
        <v>12</v>
      </c>
      <c r="AG10" t="s">
        <v>13</v>
      </c>
      <c r="AH10" t="s">
        <v>14</v>
      </c>
      <c r="AI10" t="s">
        <v>15</v>
      </c>
      <c r="AJ10" t="s">
        <v>12</v>
      </c>
      <c r="AK10" t="s">
        <v>13</v>
      </c>
      <c r="AL10" t="s">
        <v>14</v>
      </c>
      <c r="AM10" t="s">
        <v>15</v>
      </c>
      <c r="AN10" t="s">
        <v>12</v>
      </c>
      <c r="AO10" t="s">
        <v>13</v>
      </c>
      <c r="AP10" t="s">
        <v>14</v>
      </c>
      <c r="AQ10" t="s">
        <v>15</v>
      </c>
    </row>
    <row r="11" spans="2:43" ht="12.75">
      <c r="B11">
        <v>5</v>
      </c>
      <c r="C11">
        <f>INDEX('Raw Data'!A$1:A$998,$B11)</f>
        <v>1019</v>
      </c>
      <c r="D11">
        <f>INDEX('Raw Data'!B$1:B$998,$B11+$F$6+1)</f>
        <v>50</v>
      </c>
      <c r="E11">
        <f>INDEX('Raw Data'!C$1:C$998,$B11+$F$6+1)</f>
        <v>60</v>
      </c>
      <c r="F11">
        <f>INDEX('Raw Data'!D$1:D$998,$B11+$F$6+1)</f>
        <v>40</v>
      </c>
      <c r="G11">
        <f>INDEX('Raw Data'!E$1:E$998,$B11+$F$6+1)</f>
        <v>60</v>
      </c>
      <c r="H11">
        <f>INDEX('Raw Data'!B$1:B$998,$B11+$J$6+1)</f>
        <v>2110</v>
      </c>
      <c r="I11">
        <f>INDEX('Raw Data'!C$1:C$998,$B11+$J$6+1)</f>
        <v>2100</v>
      </c>
      <c r="J11">
        <f>INDEX('Raw Data'!D$1:D$998,$B11+$J$6+1)</f>
        <v>1990</v>
      </c>
      <c r="K11">
        <f>INDEX('Raw Data'!E$1:E$998,$B11+$J$6+1)</f>
        <v>2030</v>
      </c>
      <c r="L11">
        <f>INDEX('Raw Data'!B$1:B$998,$B11+$N$6+1)</f>
        <v>2600</v>
      </c>
      <c r="M11">
        <f>INDEX('Raw Data'!C$1:C$998,$B11+$N$6+1)</f>
        <v>2710</v>
      </c>
      <c r="N11">
        <f>INDEX('Raw Data'!D$1:D$998,$B11+$N$6+1)</f>
        <v>2590</v>
      </c>
      <c r="O11">
        <f>INDEX('Raw Data'!E$1:E$998,$B11+$N$6+1)</f>
        <v>2540</v>
      </c>
      <c r="P11">
        <f>INDEX('Raw Data'!B$1:B$998,$B11+$R$6+1)</f>
        <v>2540</v>
      </c>
      <c r="Q11">
        <f>INDEX('Raw Data'!C$1:C$998,$B11+$R$6+1)</f>
        <v>2440</v>
      </c>
      <c r="R11">
        <f>INDEX('Raw Data'!D$1:D$998,$B11+$R$6+1)</f>
        <v>2490</v>
      </c>
      <c r="S11">
        <f>INDEX('Raw Data'!E$1:E$998,$B11+$R$6+1)</f>
        <v>2480</v>
      </c>
      <c r="T11">
        <f>INDEX('Raw Data'!B$1:B$998,$B11+$V$6+1)</f>
        <v>1600</v>
      </c>
      <c r="U11">
        <f>INDEX('Raw Data'!C$1:C$998,$B11+$V$6+1)</f>
        <v>2230</v>
      </c>
      <c r="V11">
        <f>INDEX('Raw Data'!D$1:D$998,$B11+$V$6+1)</f>
        <v>2480</v>
      </c>
      <c r="W11">
        <f>INDEX('Raw Data'!E$1:E$998,$B11+$V$6+1)</f>
        <v>2390</v>
      </c>
      <c r="X11">
        <f>INDEX('Raw Data'!B$1:B$998,$B11+$Z$6+1)</f>
        <v>1560</v>
      </c>
      <c r="Y11">
        <f>INDEX('Raw Data'!C$1:C$998,$B11+$Z$6+1)</f>
        <v>1960</v>
      </c>
      <c r="Z11">
        <f>INDEX('Raw Data'!D$1:D$998,$B11+$Z$6+1)</f>
        <v>1940</v>
      </c>
      <c r="AA11">
        <f>INDEX('Raw Data'!E$1:E$998,$B11+$Z$6+1)</f>
        <v>2050</v>
      </c>
      <c r="AB11">
        <f>INDEX('Raw Data'!B$1:B$998,$B11+$AD$6+1)</f>
        <v>1680</v>
      </c>
      <c r="AC11">
        <f>INDEX('Raw Data'!C$1:C$998,$B11+$AD$6+1)</f>
        <v>2030</v>
      </c>
      <c r="AD11">
        <f>INDEX('Raw Data'!D$1:D$998,$B11+$AD$6+1)</f>
        <v>2000</v>
      </c>
      <c r="AE11">
        <f>INDEX('Raw Data'!E$1:E$998,$B11+$AD$6+1)</f>
        <v>2010</v>
      </c>
      <c r="AF11">
        <f>INDEX('Raw Data'!B$1:B$998,$B11+$AH$6+1)</f>
        <v>2590</v>
      </c>
      <c r="AG11">
        <f>INDEX('Raw Data'!C$1:C$998,$B11+$AH$6+1)</f>
        <v>2650</v>
      </c>
      <c r="AH11">
        <f>INDEX('Raw Data'!D$1:D$998,$B11+$AH$6+1)</f>
        <v>2630</v>
      </c>
      <c r="AI11">
        <f>INDEX('Raw Data'!E$1:E$998,$B11+$AH$6+1)</f>
        <v>2610</v>
      </c>
      <c r="AJ11">
        <f>INDEX('Raw Data'!B$1:B$998,$B11+$AL$6+1)</f>
        <v>2840</v>
      </c>
      <c r="AK11">
        <f>INDEX('Raw Data'!C$1:C$998,$B11+$AL$6+1)</f>
        <v>2860</v>
      </c>
      <c r="AL11">
        <f>INDEX('Raw Data'!D$1:D$998,$B11+$AL$6+1)</f>
        <v>2770</v>
      </c>
      <c r="AM11">
        <f>INDEX('Raw Data'!E$1:E$998,$B11+$AL$6+1)</f>
        <v>2650</v>
      </c>
      <c r="AN11">
        <f>INDEX('Raw Data'!B$1:B$998,$B11+$AP$6+1)</f>
        <v>1600</v>
      </c>
      <c r="AO11">
        <f>INDEX('Raw Data'!C$1:C$998,$B11+$AP$6+1)</f>
        <v>1870</v>
      </c>
      <c r="AP11">
        <f>INDEX('Raw Data'!D$1:D$998,$B11+$AP$6+1)</f>
        <v>1930</v>
      </c>
      <c r="AQ11">
        <f>INDEX('Raw Data'!E$1:E$998,$B11+$AP$6+1)</f>
        <v>1960</v>
      </c>
    </row>
    <row r="12" spans="2:43" ht="12.75">
      <c r="B12">
        <f>B11+$F$3+3</f>
        <v>18</v>
      </c>
      <c r="C12">
        <f>INDEX('Raw Data'!A$1:A$998,$B12)</f>
        <v>1029</v>
      </c>
      <c r="D12">
        <f>INDEX('Raw Data'!B$1:B$998,$B12+$F$6+1)</f>
        <v>50</v>
      </c>
      <c r="E12">
        <f>INDEX('Raw Data'!C$1:C$998,$B12+$F$6+1)</f>
        <v>50</v>
      </c>
      <c r="F12">
        <f>INDEX('Raw Data'!D$1:D$998,$B12+$F$6+1)</f>
        <v>50</v>
      </c>
      <c r="G12">
        <f>INDEX('Raw Data'!E$1:E$998,$B12+$F$6+1)</f>
        <v>70</v>
      </c>
      <c r="H12">
        <f>INDEX('Raw Data'!B$1:B$998,$B12+$J$6+1)</f>
        <v>1560</v>
      </c>
      <c r="I12">
        <f>INDEX('Raw Data'!C$1:C$998,$B12+$J$6+1)</f>
        <v>1510</v>
      </c>
      <c r="J12">
        <f>INDEX('Raw Data'!D$1:D$998,$B12+$J$6+1)</f>
        <v>1470</v>
      </c>
      <c r="K12">
        <f>INDEX('Raw Data'!E$1:E$998,$B12+$J$6+1)</f>
        <v>1550</v>
      </c>
      <c r="L12">
        <f>INDEX('Raw Data'!B$1:B$998,$B12+$N$6+1)</f>
        <v>1030</v>
      </c>
      <c r="M12">
        <f>INDEX('Raw Data'!C$1:C$998,$B12+$N$6+1)</f>
        <v>1460</v>
      </c>
      <c r="N12">
        <f>INDEX('Raw Data'!D$1:D$998,$B12+$N$6+1)</f>
        <v>1740</v>
      </c>
      <c r="O12">
        <f>INDEX('Raw Data'!E$1:E$998,$B12+$N$6+1)</f>
        <v>1780</v>
      </c>
      <c r="P12">
        <f>INDEX('Raw Data'!B$1:B$998,$B12+$R$6+1)</f>
        <v>2070</v>
      </c>
      <c r="Q12">
        <f>INDEX('Raw Data'!C$1:C$998,$B12+$R$6+1)</f>
        <v>2010</v>
      </c>
      <c r="R12">
        <f>INDEX('Raw Data'!D$1:D$998,$B12+$R$6+1)</f>
        <v>2010</v>
      </c>
      <c r="S12">
        <f>INDEX('Raw Data'!E$1:E$998,$B12+$R$6+1)</f>
        <v>1960</v>
      </c>
      <c r="T12">
        <f>INDEX('Raw Data'!B$1:B$998,$B12+$V$6+1)</f>
        <v>2080</v>
      </c>
      <c r="U12">
        <f>INDEX('Raw Data'!C$1:C$998,$B12+$V$6+1)</f>
        <v>2070</v>
      </c>
      <c r="V12">
        <f>INDEX('Raw Data'!D$1:D$998,$B12+$V$6+1)</f>
        <v>2260</v>
      </c>
      <c r="W12">
        <f>INDEX('Raw Data'!E$1:E$998,$B12+$V$6+1)</f>
        <v>2250</v>
      </c>
      <c r="X12">
        <f>INDEX('Raw Data'!B$1:B$998,$B12+$Z$6+1)</f>
        <v>1370</v>
      </c>
      <c r="Y12">
        <f>INDEX('Raw Data'!C$1:C$998,$B12+$Z$6+1)</f>
        <v>1750</v>
      </c>
      <c r="Z12">
        <f>INDEX('Raw Data'!D$1:D$998,$B12+$Z$6+1)</f>
        <v>1750</v>
      </c>
      <c r="AA12">
        <f>INDEX('Raw Data'!E$1:E$998,$B12+$Z$6+1)</f>
        <v>1780</v>
      </c>
      <c r="AB12">
        <f>INDEX('Raw Data'!B$1:B$998,$B12+$AD$6+1)</f>
        <v>1360</v>
      </c>
      <c r="AC12">
        <f>INDEX('Raw Data'!C$1:C$998,$B12+$AD$6+1)</f>
        <v>1700</v>
      </c>
      <c r="AD12">
        <f>INDEX('Raw Data'!D$1:D$998,$B12+$AD$6+1)</f>
        <v>1660</v>
      </c>
      <c r="AE12">
        <f>INDEX('Raw Data'!E$1:E$998,$B12+$AD$6+1)</f>
        <v>1690</v>
      </c>
      <c r="AF12">
        <f>INDEX('Raw Data'!B$1:B$998,$B12+$AH$6+1)</f>
        <v>1310</v>
      </c>
      <c r="AG12">
        <f>INDEX('Raw Data'!C$1:C$998,$B12+$AH$6+1)</f>
        <v>1700</v>
      </c>
      <c r="AH12">
        <f>INDEX('Raw Data'!D$1:D$998,$B12+$AH$6+1)</f>
        <v>1860</v>
      </c>
      <c r="AI12">
        <f>INDEX('Raw Data'!E$1:E$998,$B12+$AH$6+1)</f>
        <v>1820</v>
      </c>
      <c r="AJ12">
        <f>INDEX('Raw Data'!B$1:B$998,$B12+$AL$6+1)</f>
        <v>1940</v>
      </c>
      <c r="AK12">
        <f>INDEX('Raw Data'!C$1:C$998,$B12+$AL$6+1)</f>
        <v>2020</v>
      </c>
      <c r="AL12">
        <f>INDEX('Raw Data'!D$1:D$998,$B12+$AL$6+1)</f>
        <v>2030</v>
      </c>
      <c r="AM12">
        <f>INDEX('Raw Data'!E$1:E$998,$B12+$AL$6+1)</f>
        <v>1970</v>
      </c>
      <c r="AN12">
        <f>INDEX('Raw Data'!B$1:B$998,$B12+$AP$6+1)</f>
        <v>1760</v>
      </c>
      <c r="AO12">
        <f>INDEX('Raw Data'!C$1:C$998,$B12+$AP$6+1)</f>
        <v>2140</v>
      </c>
      <c r="AP12">
        <f>INDEX('Raw Data'!D$1:D$998,$B12+$AP$6+1)</f>
        <v>2210</v>
      </c>
      <c r="AQ12">
        <f>INDEX('Raw Data'!E$1:E$998,$B12+$AP$6+1)</f>
        <v>2070</v>
      </c>
    </row>
    <row r="13" spans="2:43" ht="12.75">
      <c r="B13">
        <f aca="true" t="shared" si="0" ref="B13:B39">B12+$F$3+3</f>
        <v>31</v>
      </c>
      <c r="C13">
        <f>INDEX('Raw Data'!A$1:A$998,$B13)</f>
        <v>1039</v>
      </c>
      <c r="D13">
        <f>INDEX('Raw Data'!B$1:B$998,$B13+$F$6+1)</f>
        <v>50</v>
      </c>
      <c r="E13">
        <f>INDEX('Raw Data'!C$1:C$998,$B13+$F$6+1)</f>
        <v>50</v>
      </c>
      <c r="F13">
        <f>INDEX('Raw Data'!D$1:D$998,$B13+$F$6+1)</f>
        <v>60</v>
      </c>
      <c r="G13">
        <f>INDEX('Raw Data'!E$1:E$998,$B13+$F$6+1)</f>
        <v>50</v>
      </c>
      <c r="H13">
        <f>INDEX('Raw Data'!B$1:B$998,$B13+$J$6+1)</f>
        <v>1650</v>
      </c>
      <c r="I13">
        <f>INDEX('Raw Data'!C$1:C$998,$B13+$J$6+1)</f>
        <v>1690</v>
      </c>
      <c r="J13">
        <f>INDEX('Raw Data'!D$1:D$998,$B13+$J$6+1)</f>
        <v>1730</v>
      </c>
      <c r="K13">
        <f>INDEX('Raw Data'!E$1:E$998,$B13+$J$6+1)</f>
        <v>1740</v>
      </c>
      <c r="L13">
        <f>INDEX('Raw Data'!B$1:B$998,$B13+$N$6+1)</f>
        <v>1610</v>
      </c>
      <c r="M13">
        <f>INDEX('Raw Data'!C$1:C$998,$B13+$N$6+1)</f>
        <v>1740</v>
      </c>
      <c r="N13">
        <f>INDEX('Raw Data'!D$1:D$998,$B13+$N$6+1)</f>
        <v>2060</v>
      </c>
      <c r="O13">
        <f>INDEX('Raw Data'!E$1:E$998,$B13+$N$6+1)</f>
        <v>2080</v>
      </c>
      <c r="P13">
        <f>INDEX('Raw Data'!B$1:B$998,$B13+$R$6+1)</f>
        <v>2360</v>
      </c>
      <c r="Q13">
        <f>INDEX('Raw Data'!C$1:C$998,$B13+$R$6+1)</f>
        <v>2310</v>
      </c>
      <c r="R13">
        <f>INDEX('Raw Data'!D$1:D$998,$B13+$R$6+1)</f>
        <v>2320</v>
      </c>
      <c r="S13">
        <f>INDEX('Raw Data'!E$1:E$998,$B13+$R$6+1)</f>
        <v>2310</v>
      </c>
      <c r="T13">
        <f>INDEX('Raw Data'!B$1:B$998,$B13+$V$6+1)</f>
        <v>3330</v>
      </c>
      <c r="U13">
        <f>INDEX('Raw Data'!C$1:C$998,$B13+$V$6+1)</f>
        <v>3620</v>
      </c>
      <c r="V13">
        <f>INDEX('Raw Data'!D$1:D$998,$B13+$V$6+1)</f>
        <v>3740</v>
      </c>
      <c r="W13">
        <f>INDEX('Raw Data'!E$1:E$998,$B13+$V$6+1)</f>
        <v>3840</v>
      </c>
      <c r="X13">
        <f>INDEX('Raw Data'!B$1:B$998,$B13+$Z$6+1)</f>
        <v>2330</v>
      </c>
      <c r="Y13">
        <f>INDEX('Raw Data'!C$1:C$998,$B13+$Z$6+1)</f>
        <v>2790</v>
      </c>
      <c r="Z13">
        <f>INDEX('Raw Data'!D$1:D$998,$B13+$Z$6+1)</f>
        <v>2810</v>
      </c>
      <c r="AA13">
        <f>INDEX('Raw Data'!E$1:E$998,$B13+$Z$6+1)</f>
        <v>2770</v>
      </c>
      <c r="AB13">
        <f>INDEX('Raw Data'!B$1:B$998,$B13+$AD$6+1)</f>
        <v>2610</v>
      </c>
      <c r="AC13">
        <f>INDEX('Raw Data'!C$1:C$998,$B13+$AD$6+1)</f>
        <v>2890</v>
      </c>
      <c r="AD13">
        <f>INDEX('Raw Data'!D$1:D$998,$B13+$AD$6+1)</f>
        <v>3030</v>
      </c>
      <c r="AE13">
        <f>INDEX('Raw Data'!E$1:E$998,$B13+$AD$6+1)</f>
        <v>2930</v>
      </c>
      <c r="AF13">
        <f>INDEX('Raw Data'!B$1:B$998,$B13+$AH$6+1)</f>
        <v>2700</v>
      </c>
      <c r="AG13">
        <f>INDEX('Raw Data'!C$1:C$998,$B13+$AH$6+1)</f>
        <v>2780</v>
      </c>
      <c r="AH13">
        <f>INDEX('Raw Data'!D$1:D$998,$B13+$AH$6+1)</f>
        <v>3040</v>
      </c>
      <c r="AI13">
        <f>INDEX('Raw Data'!E$1:E$998,$B13+$AH$6+1)</f>
        <v>3130</v>
      </c>
      <c r="AJ13">
        <f>INDEX('Raw Data'!B$1:B$998,$B13+$AL$6+1)</f>
        <v>3110</v>
      </c>
      <c r="AK13">
        <f>INDEX('Raw Data'!C$1:C$998,$B13+$AL$6+1)</f>
        <v>3120</v>
      </c>
      <c r="AL13">
        <f>INDEX('Raw Data'!D$1:D$998,$B13+$AL$6+1)</f>
        <v>3120</v>
      </c>
      <c r="AM13">
        <f>INDEX('Raw Data'!E$1:E$998,$B13+$AL$6+1)</f>
        <v>3230</v>
      </c>
      <c r="AN13">
        <f>INDEX('Raw Data'!B$1:B$998,$B13+$AP$6+1)</f>
        <v>4070</v>
      </c>
      <c r="AO13">
        <f>INDEX('Raw Data'!C$1:C$998,$B13+$AP$6+1)</f>
        <v>4240</v>
      </c>
      <c r="AP13">
        <f>INDEX('Raw Data'!D$1:D$998,$B13+$AP$6+1)</f>
        <v>4330</v>
      </c>
      <c r="AQ13">
        <f>INDEX('Raw Data'!E$1:E$998,$B13+$AP$6+1)</f>
        <v>4290</v>
      </c>
    </row>
    <row r="14" spans="2:43" ht="12.75">
      <c r="B14">
        <f t="shared" si="0"/>
        <v>44</v>
      </c>
      <c r="C14">
        <f>INDEX('Raw Data'!A$1:A$998,$B14)</f>
        <v>1049</v>
      </c>
      <c r="D14">
        <f>INDEX('Raw Data'!B$1:B$998,$B14+$F$6+1)</f>
        <v>70</v>
      </c>
      <c r="E14">
        <f>INDEX('Raw Data'!C$1:C$998,$B14+$F$6+1)</f>
        <v>50</v>
      </c>
      <c r="F14">
        <f>INDEX('Raw Data'!D$1:D$998,$B14+$F$6+1)</f>
        <v>60</v>
      </c>
      <c r="G14">
        <f>INDEX('Raw Data'!E$1:E$998,$B14+$F$6+1)</f>
        <v>50</v>
      </c>
      <c r="H14">
        <f>INDEX('Raw Data'!B$1:B$998,$B14+$J$6+1)</f>
        <v>3090</v>
      </c>
      <c r="I14">
        <f>INDEX('Raw Data'!C$1:C$998,$B14+$J$6+1)</f>
        <v>3110</v>
      </c>
      <c r="J14">
        <f>INDEX('Raw Data'!D$1:D$998,$B14+$J$6+1)</f>
        <v>3110</v>
      </c>
      <c r="K14">
        <f>INDEX('Raw Data'!E$1:E$998,$B14+$J$6+1)</f>
        <v>3170</v>
      </c>
      <c r="L14">
        <f>INDEX('Raw Data'!B$1:B$998,$B14+$N$6+1)</f>
        <v>3680</v>
      </c>
      <c r="M14">
        <f>INDEX('Raw Data'!C$1:C$998,$B14+$N$6+1)</f>
        <v>3700</v>
      </c>
      <c r="N14">
        <f>INDEX('Raw Data'!D$1:D$998,$B14+$N$6+1)</f>
        <v>3970</v>
      </c>
      <c r="O14">
        <f>INDEX('Raw Data'!E$1:E$998,$B14+$N$6+1)</f>
        <v>4280</v>
      </c>
      <c r="P14">
        <f>INDEX('Raw Data'!B$1:B$998,$B14+$R$6+1)</f>
        <v>4110</v>
      </c>
      <c r="Q14">
        <f>INDEX('Raw Data'!C$1:C$998,$B14+$R$6+1)</f>
        <v>4050</v>
      </c>
      <c r="R14">
        <f>INDEX('Raw Data'!D$1:D$998,$B14+$R$6+1)</f>
        <v>4260</v>
      </c>
      <c r="S14">
        <f>INDEX('Raw Data'!E$1:E$998,$B14+$R$6+1)</f>
        <v>4130</v>
      </c>
      <c r="T14">
        <f>INDEX('Raw Data'!B$1:B$998,$B14+$V$6+1)</f>
        <v>7100</v>
      </c>
      <c r="U14">
        <f>INDEX('Raw Data'!C$1:C$998,$B14+$V$6+1)</f>
        <v>7720</v>
      </c>
      <c r="V14">
        <f>INDEX('Raw Data'!D$1:D$998,$B14+$V$6+1)</f>
        <v>8060</v>
      </c>
      <c r="W14">
        <f>INDEX('Raw Data'!E$1:E$998,$B14+$V$6+1)</f>
        <v>7960</v>
      </c>
      <c r="X14">
        <f>INDEX('Raw Data'!B$1:B$998,$B14+$Z$6+1)</f>
        <v>5790</v>
      </c>
      <c r="Y14">
        <f>INDEX('Raw Data'!C$1:C$998,$B14+$Z$6+1)</f>
        <v>5950</v>
      </c>
      <c r="Z14">
        <f>INDEX('Raw Data'!D$1:D$998,$B14+$Z$6+1)</f>
        <v>5980</v>
      </c>
      <c r="AA14">
        <f>INDEX('Raw Data'!E$1:E$998,$B14+$Z$6+1)</f>
        <v>6110</v>
      </c>
      <c r="AB14">
        <f>INDEX('Raw Data'!B$1:B$998,$B14+$AD$6+1)</f>
        <v>5790</v>
      </c>
      <c r="AC14">
        <f>INDEX('Raw Data'!C$1:C$998,$B14+$AD$6+1)</f>
        <v>5950</v>
      </c>
      <c r="AD14">
        <f>INDEX('Raw Data'!D$1:D$998,$B14+$AD$6+1)</f>
        <v>5980</v>
      </c>
      <c r="AE14">
        <f>INDEX('Raw Data'!E$1:E$998,$B14+$AD$6+1)</f>
        <v>6170</v>
      </c>
      <c r="AF14">
        <f>INDEX('Raw Data'!B$1:B$998,$B14+$AH$6+1)</f>
        <v>7040</v>
      </c>
      <c r="AG14">
        <f>INDEX('Raw Data'!C$1:C$998,$B14+$AH$6+1)</f>
        <v>7440</v>
      </c>
      <c r="AH14">
        <f>INDEX('Raw Data'!D$1:D$998,$B14+$AH$6+1)</f>
        <v>7420</v>
      </c>
      <c r="AI14">
        <f>INDEX('Raw Data'!E$1:E$998,$B14+$AH$6+1)</f>
        <v>7770</v>
      </c>
      <c r="AJ14">
        <f>INDEX('Raw Data'!B$1:B$998,$B14+$AL$6+1)</f>
        <v>7740</v>
      </c>
      <c r="AK14">
        <f>INDEX('Raw Data'!C$1:C$998,$B14+$AL$6+1)</f>
        <v>7770</v>
      </c>
      <c r="AL14">
        <f>INDEX('Raw Data'!D$1:D$998,$B14+$AL$6+1)</f>
        <v>7720</v>
      </c>
      <c r="AM14">
        <f>INDEX('Raw Data'!E$1:E$998,$B14+$AL$6+1)</f>
        <v>7930</v>
      </c>
      <c r="AN14">
        <f>INDEX('Raw Data'!B$1:B$998,$B14+$AP$6+1)</f>
        <v>8130</v>
      </c>
      <c r="AO14">
        <f>INDEX('Raw Data'!C$1:C$998,$B14+$AP$6+1)</f>
        <v>8330</v>
      </c>
      <c r="AP14">
        <f>INDEX('Raw Data'!D$1:D$998,$B14+$AP$6+1)</f>
        <v>8500</v>
      </c>
      <c r="AQ14">
        <f>INDEX('Raw Data'!E$1:E$998,$B14+$AP$6+1)</f>
        <v>8680</v>
      </c>
    </row>
    <row r="15" spans="2:43" ht="12.75">
      <c r="B15">
        <f t="shared" si="0"/>
        <v>57</v>
      </c>
      <c r="C15">
        <f>INDEX('Raw Data'!A$1:A$998,$B15)</f>
        <v>1104</v>
      </c>
      <c r="D15">
        <f>INDEX('Raw Data'!B$1:B$998,$B15+$F$6+1)</f>
        <v>50</v>
      </c>
      <c r="E15">
        <f>INDEX('Raw Data'!C$1:C$998,$B15+$F$6+1)</f>
        <v>50</v>
      </c>
      <c r="F15">
        <f>INDEX('Raw Data'!D$1:D$998,$B15+$F$6+1)</f>
        <v>70</v>
      </c>
      <c r="G15">
        <f>INDEX('Raw Data'!E$1:E$998,$B15+$F$6+1)</f>
        <v>40</v>
      </c>
      <c r="H15">
        <f>INDEX('Raw Data'!B$1:B$998,$B15+$J$6+1)</f>
        <v>7350</v>
      </c>
      <c r="I15">
        <f>INDEX('Raw Data'!C$1:C$998,$B15+$J$6+1)</f>
        <v>7370</v>
      </c>
      <c r="J15">
        <f>INDEX('Raw Data'!D$1:D$998,$B15+$J$6+1)</f>
        <v>7490</v>
      </c>
      <c r="K15">
        <f>INDEX('Raw Data'!E$1:E$998,$B15+$J$6+1)</f>
        <v>7390</v>
      </c>
      <c r="L15">
        <f>INDEX('Raw Data'!B$1:B$998,$B15+$N$6+1)</f>
        <v>9160</v>
      </c>
      <c r="M15">
        <f>INDEX('Raw Data'!C$1:C$998,$B15+$N$6+1)</f>
        <v>8940</v>
      </c>
      <c r="N15">
        <f>INDEX('Raw Data'!D$1:D$998,$B15+$N$6+1)</f>
        <v>9800</v>
      </c>
      <c r="O15">
        <f>INDEX('Raw Data'!E$1:E$998,$B15+$N$6+1)</f>
        <v>10010</v>
      </c>
      <c r="P15">
        <f>INDEX('Raw Data'!B$1:B$998,$B15+$R$6+1)</f>
        <v>9610</v>
      </c>
      <c r="Q15">
        <f>INDEX('Raw Data'!C$1:C$998,$B15+$R$6+1)</f>
        <v>9540</v>
      </c>
      <c r="R15">
        <f>INDEX('Raw Data'!D$1:D$998,$B15+$R$6+1)</f>
        <v>9780</v>
      </c>
      <c r="S15">
        <f>INDEX('Raw Data'!E$1:E$998,$B15+$R$6+1)</f>
        <v>9780</v>
      </c>
      <c r="T15">
        <f>INDEX('Raw Data'!B$1:B$998,$B15+$V$6+1)</f>
        <v>16010</v>
      </c>
      <c r="U15">
        <f>INDEX('Raw Data'!C$1:C$998,$B15+$V$6+1)</f>
        <v>16640</v>
      </c>
      <c r="V15">
        <f>INDEX('Raw Data'!D$1:D$998,$B15+$V$6+1)</f>
        <v>16850</v>
      </c>
      <c r="W15">
        <f>INDEX('Raw Data'!E$1:E$998,$B15+$V$6+1)</f>
        <v>16880</v>
      </c>
      <c r="X15">
        <f>INDEX('Raw Data'!B$1:B$998,$B15+$Z$6+1)</f>
        <v>13040</v>
      </c>
      <c r="Y15">
        <f>INDEX('Raw Data'!C$1:C$998,$B15+$Z$6+1)</f>
        <v>13150</v>
      </c>
      <c r="Z15">
        <f>INDEX('Raw Data'!D$1:D$998,$B15+$Z$6+1)</f>
        <v>13360</v>
      </c>
      <c r="AA15">
        <f>INDEX('Raw Data'!E$1:E$998,$B15+$Z$6+1)</f>
        <v>13140</v>
      </c>
      <c r="AB15">
        <f>INDEX('Raw Data'!B$1:B$998,$B15+$AD$6+1)</f>
        <v>12810</v>
      </c>
      <c r="AC15">
        <f>INDEX('Raw Data'!C$1:C$998,$B15+$AD$6+1)</f>
        <v>13040</v>
      </c>
      <c r="AD15">
        <f>INDEX('Raw Data'!D$1:D$998,$B15+$AD$6+1)</f>
        <v>12930</v>
      </c>
      <c r="AE15">
        <f>INDEX('Raw Data'!E$1:E$998,$B15+$AD$6+1)</f>
        <v>12880</v>
      </c>
      <c r="AF15">
        <f>INDEX('Raw Data'!B$1:B$998,$B15+$AH$6+1)</f>
        <v>17430</v>
      </c>
      <c r="AG15">
        <f>INDEX('Raw Data'!C$1:C$998,$B15+$AH$6+1)</f>
        <v>17440</v>
      </c>
      <c r="AH15">
        <f>INDEX('Raw Data'!D$1:D$998,$B15+$AH$6+1)</f>
        <v>17460</v>
      </c>
      <c r="AI15">
        <f>INDEX('Raw Data'!E$1:E$998,$B15+$AH$6+1)</f>
        <v>17570</v>
      </c>
      <c r="AJ15">
        <f>INDEX('Raw Data'!B$1:B$998,$B15+$AL$6+1)</f>
        <v>16100</v>
      </c>
      <c r="AK15">
        <f>INDEX('Raw Data'!C$1:C$998,$B15+$AL$6+1)</f>
        <v>16950</v>
      </c>
      <c r="AL15">
        <f>INDEX('Raw Data'!D$1:D$998,$B15+$AL$6+1)</f>
        <v>17330</v>
      </c>
      <c r="AM15">
        <f>INDEX('Raw Data'!E$1:E$998,$B15+$AL$6+1)</f>
        <v>17590</v>
      </c>
      <c r="AN15">
        <f>INDEX('Raw Data'!B$1:B$998,$B15+$AP$6+1)</f>
        <v>16870</v>
      </c>
      <c r="AO15">
        <f>INDEX('Raw Data'!C$1:C$998,$B15+$AP$6+1)</f>
        <v>16710</v>
      </c>
      <c r="AP15">
        <f>INDEX('Raw Data'!D$1:D$998,$B15+$AP$6+1)</f>
        <v>17050</v>
      </c>
      <c r="AQ15">
        <f>INDEX('Raw Data'!E$1:E$998,$B15+$AP$6+1)</f>
        <v>17120</v>
      </c>
    </row>
    <row r="16" spans="2:43" ht="12.75">
      <c r="B16">
        <f t="shared" si="0"/>
        <v>70</v>
      </c>
      <c r="C16">
        <f>INDEX('Raw Data'!A$1:A$998,$B16)</f>
        <v>1119</v>
      </c>
      <c r="D16">
        <f>INDEX('Raw Data'!B$1:B$998,$B16+$F$6+1)</f>
        <v>60</v>
      </c>
      <c r="E16">
        <f>INDEX('Raw Data'!C$1:C$998,$B16+$F$6+1)</f>
        <v>60</v>
      </c>
      <c r="F16">
        <f>INDEX('Raw Data'!D$1:D$998,$B16+$F$6+1)</f>
        <v>60</v>
      </c>
      <c r="G16">
        <f>INDEX('Raw Data'!E$1:E$998,$B16+$F$6+1)</f>
        <v>70</v>
      </c>
      <c r="H16">
        <f>INDEX('Raw Data'!B$1:B$998,$B16+$J$6+1)</f>
        <v>13130</v>
      </c>
      <c r="I16">
        <f>INDEX('Raw Data'!C$1:C$998,$B16+$J$6+1)</f>
        <v>12930</v>
      </c>
      <c r="J16">
        <f>INDEX('Raw Data'!D$1:D$998,$B16+$J$6+1)</f>
        <v>12800</v>
      </c>
      <c r="K16">
        <f>INDEX('Raw Data'!E$1:E$998,$B16+$J$6+1)</f>
        <v>12900</v>
      </c>
      <c r="L16">
        <f>INDEX('Raw Data'!B$1:B$998,$B16+$N$6+1)</f>
        <v>17250</v>
      </c>
      <c r="M16">
        <f>INDEX('Raw Data'!C$1:C$998,$B16+$N$6+1)</f>
        <v>17360</v>
      </c>
      <c r="N16">
        <f>INDEX('Raw Data'!D$1:D$998,$B16+$N$6+1)</f>
        <v>17720</v>
      </c>
      <c r="O16">
        <f>INDEX('Raw Data'!E$1:E$998,$B16+$N$6+1)</f>
        <v>17720</v>
      </c>
      <c r="P16">
        <f>INDEX('Raw Data'!B$1:B$998,$B16+$R$6+1)</f>
        <v>14320</v>
      </c>
      <c r="Q16">
        <f>INDEX('Raw Data'!C$1:C$998,$B16+$R$6+1)</f>
        <v>15330</v>
      </c>
      <c r="R16">
        <f>INDEX('Raw Data'!D$1:D$998,$B16+$R$6+1)</f>
        <v>15500</v>
      </c>
      <c r="S16">
        <f>INDEX('Raw Data'!E$1:E$998,$B16+$R$6+1)</f>
        <v>15840</v>
      </c>
      <c r="T16">
        <f>INDEX('Raw Data'!B$1:B$998,$B16+$V$6+1)</f>
        <v>27090</v>
      </c>
      <c r="U16">
        <f>INDEX('Raw Data'!C$1:C$998,$B16+$V$6+1)</f>
        <v>27110</v>
      </c>
      <c r="V16">
        <f>INDEX('Raw Data'!D$1:D$998,$B16+$V$6+1)</f>
        <v>27130</v>
      </c>
      <c r="W16">
        <f>INDEX('Raw Data'!E$1:E$998,$B16+$V$6+1)</f>
        <v>27500</v>
      </c>
      <c r="X16">
        <f>INDEX('Raw Data'!B$1:B$998,$B16+$Z$6+1)</f>
        <v>20720</v>
      </c>
      <c r="Y16">
        <f>INDEX('Raw Data'!C$1:C$998,$B16+$Z$6+1)</f>
        <v>21080</v>
      </c>
      <c r="Z16">
        <f>INDEX('Raw Data'!D$1:D$998,$B16+$Z$6+1)</f>
        <v>20680</v>
      </c>
      <c r="AA16">
        <f>INDEX('Raw Data'!E$1:E$998,$B16+$Z$6+1)</f>
        <v>20660</v>
      </c>
      <c r="AB16">
        <f>INDEX('Raw Data'!B$1:B$998,$B16+$AD$6+1)</f>
        <v>19250</v>
      </c>
      <c r="AC16">
        <f>INDEX('Raw Data'!C$1:C$998,$B16+$AD$6+1)</f>
        <v>19510</v>
      </c>
      <c r="AD16">
        <f>INDEX('Raw Data'!D$1:D$998,$B16+$AD$6+1)</f>
        <v>19710</v>
      </c>
      <c r="AE16">
        <f>INDEX('Raw Data'!E$1:E$998,$B16+$AD$6+1)</f>
        <v>19530</v>
      </c>
      <c r="AF16">
        <f>INDEX('Raw Data'!B$1:B$998,$B16+$AH$6+1)</f>
        <v>25890</v>
      </c>
      <c r="AG16">
        <f>INDEX('Raw Data'!C$1:C$998,$B16+$AH$6+1)</f>
        <v>26410</v>
      </c>
      <c r="AH16">
        <f>INDEX('Raw Data'!D$1:D$998,$B16+$AH$6+1)</f>
        <v>26350</v>
      </c>
      <c r="AI16">
        <f>INDEX('Raw Data'!E$1:E$998,$B16+$AH$6+1)</f>
        <v>26490</v>
      </c>
      <c r="AJ16">
        <f>INDEX('Raw Data'!B$1:B$998,$B16+$AL$6+1)</f>
        <v>29090</v>
      </c>
      <c r="AK16">
        <f>INDEX('Raw Data'!C$1:C$998,$B16+$AL$6+1)</f>
        <v>28960</v>
      </c>
      <c r="AL16">
        <f>INDEX('Raw Data'!D$1:D$998,$B16+$AL$6+1)</f>
        <v>28900</v>
      </c>
      <c r="AM16">
        <f>INDEX('Raw Data'!E$1:E$998,$B16+$AL$6+1)</f>
        <v>29000</v>
      </c>
      <c r="AN16">
        <f>INDEX('Raw Data'!B$1:B$998,$B16+$AP$6+1)</f>
        <v>25420</v>
      </c>
      <c r="AO16">
        <f>INDEX('Raw Data'!C$1:C$998,$B16+$AP$6+1)</f>
        <v>25790</v>
      </c>
      <c r="AP16">
        <f>INDEX('Raw Data'!D$1:D$998,$B16+$AP$6+1)</f>
        <v>26030</v>
      </c>
      <c r="AQ16">
        <f>INDEX('Raw Data'!E$1:E$998,$B16+$AP$6+1)</f>
        <v>25730</v>
      </c>
    </row>
    <row r="17" spans="2:43" ht="12.75">
      <c r="B17">
        <f t="shared" si="0"/>
        <v>83</v>
      </c>
      <c r="C17">
        <f>INDEX('Raw Data'!A$1:A$998,$B17)</f>
        <v>1134</v>
      </c>
      <c r="D17">
        <f>INDEX('Raw Data'!B$1:B$998,$B17+$F$6+1)</f>
        <v>80</v>
      </c>
      <c r="E17">
        <f>INDEX('Raw Data'!C$1:C$998,$B17+$F$6+1)</f>
        <v>70</v>
      </c>
      <c r="F17">
        <f>INDEX('Raw Data'!D$1:D$998,$B17+$F$6+1)</f>
        <v>80</v>
      </c>
      <c r="G17">
        <f>INDEX('Raw Data'!E$1:E$998,$B17+$F$6+1)</f>
        <v>80</v>
      </c>
      <c r="H17">
        <f>INDEX('Raw Data'!B$1:B$998,$B17+$J$6+1)</f>
        <v>17850</v>
      </c>
      <c r="I17">
        <f>INDEX('Raw Data'!C$1:C$998,$B17+$J$6+1)</f>
        <v>17900</v>
      </c>
      <c r="J17">
        <f>INDEX('Raw Data'!D$1:D$998,$B17+$J$6+1)</f>
        <v>17670</v>
      </c>
      <c r="K17">
        <f>INDEX('Raw Data'!E$1:E$998,$B17+$J$6+1)</f>
        <v>17640</v>
      </c>
      <c r="L17">
        <f>INDEX('Raw Data'!B$1:B$998,$B17+$N$6+1)</f>
        <v>23040</v>
      </c>
      <c r="M17">
        <f>INDEX('Raw Data'!C$1:C$998,$B17+$N$6+1)</f>
        <v>22880</v>
      </c>
      <c r="N17">
        <f>INDEX('Raw Data'!D$1:D$998,$B17+$N$6+1)</f>
        <v>23050</v>
      </c>
      <c r="O17">
        <f>INDEX('Raw Data'!E$1:E$998,$B17+$N$6+1)</f>
        <v>23040</v>
      </c>
      <c r="P17">
        <f>INDEX('Raw Data'!B$1:B$998,$B17+$R$6+1)</f>
        <v>20440</v>
      </c>
      <c r="Q17">
        <f>INDEX('Raw Data'!C$1:C$998,$B17+$R$6+1)</f>
        <v>21350</v>
      </c>
      <c r="R17">
        <f>INDEX('Raw Data'!D$1:D$998,$B17+$R$6+1)</f>
        <v>21880</v>
      </c>
      <c r="S17">
        <f>INDEX('Raw Data'!E$1:E$998,$B17+$R$6+1)</f>
        <v>21770</v>
      </c>
      <c r="T17">
        <f>INDEX('Raw Data'!B$1:B$998,$B17+$V$6+1)</f>
        <v>30890</v>
      </c>
      <c r="U17">
        <f>INDEX('Raw Data'!C$1:C$998,$B17+$V$6+1)</f>
        <v>31840</v>
      </c>
      <c r="V17">
        <f>INDEX('Raw Data'!D$1:D$998,$B17+$V$6+1)</f>
        <v>31900</v>
      </c>
      <c r="W17">
        <f>INDEX('Raw Data'!E$1:E$998,$B17+$V$6+1)</f>
        <v>31600</v>
      </c>
      <c r="X17">
        <f>INDEX('Raw Data'!B$1:B$998,$B17+$Z$6+1)</f>
        <v>26340</v>
      </c>
      <c r="Y17">
        <f>INDEX('Raw Data'!C$1:C$998,$B17+$Z$6+1)</f>
        <v>26560</v>
      </c>
      <c r="Z17">
        <f>INDEX('Raw Data'!D$1:D$998,$B17+$Z$6+1)</f>
        <v>26490</v>
      </c>
      <c r="AA17">
        <f>INDEX('Raw Data'!E$1:E$998,$B17+$Z$6+1)</f>
        <v>26230</v>
      </c>
      <c r="AB17">
        <f>INDEX('Raw Data'!B$1:B$998,$B17+$AD$6+1)</f>
        <v>25160</v>
      </c>
      <c r="AC17">
        <f>INDEX('Raw Data'!C$1:C$998,$B17+$AD$6+1)</f>
        <v>25210</v>
      </c>
      <c r="AD17">
        <f>INDEX('Raw Data'!D$1:D$998,$B17+$AD$6+1)</f>
        <v>25400</v>
      </c>
      <c r="AE17">
        <f>INDEX('Raw Data'!E$1:E$998,$B17+$AD$6+1)</f>
        <v>24720</v>
      </c>
      <c r="AF17">
        <f>INDEX('Raw Data'!B$1:B$998,$B17+$AH$6+1)</f>
        <v>32570</v>
      </c>
      <c r="AG17">
        <f>INDEX('Raw Data'!C$1:C$998,$B17+$AH$6+1)</f>
        <v>32250</v>
      </c>
      <c r="AH17">
        <f>INDEX('Raw Data'!D$1:D$998,$B17+$AH$6+1)</f>
        <v>32720</v>
      </c>
      <c r="AI17">
        <f>INDEX('Raw Data'!E$1:E$998,$B17+$AH$6+1)</f>
        <v>32800</v>
      </c>
      <c r="AJ17">
        <f>INDEX('Raw Data'!B$1:B$998,$B17+$AL$6+1)</f>
        <v>31190</v>
      </c>
      <c r="AK17">
        <f>INDEX('Raw Data'!C$1:C$998,$B17+$AL$6+1)</f>
        <v>31420</v>
      </c>
      <c r="AL17">
        <f>INDEX('Raw Data'!D$1:D$998,$B17+$AL$6+1)</f>
        <v>31050</v>
      </c>
      <c r="AM17">
        <f>INDEX('Raw Data'!E$1:E$998,$B17+$AL$6+1)</f>
        <v>31440</v>
      </c>
      <c r="AN17">
        <f>INDEX('Raw Data'!B$1:B$998,$B17+$AP$6+1)</f>
        <v>31540</v>
      </c>
      <c r="AO17">
        <f>INDEX('Raw Data'!C$1:C$998,$B17+$AP$6+1)</f>
        <v>31690</v>
      </c>
      <c r="AP17">
        <f>INDEX('Raw Data'!D$1:D$998,$B17+$AP$6+1)</f>
        <v>31730</v>
      </c>
      <c r="AQ17">
        <f>INDEX('Raw Data'!E$1:E$998,$B17+$AP$6+1)</f>
        <v>31740</v>
      </c>
    </row>
    <row r="18" spans="2:43" ht="12.75">
      <c r="B18">
        <f t="shared" si="0"/>
        <v>96</v>
      </c>
      <c r="C18">
        <f>INDEX('Raw Data'!A$1:A$998,$B18)</f>
        <v>1149</v>
      </c>
      <c r="D18">
        <f>INDEX('Raw Data'!B$1:B$998,$B18+$F$6+1)</f>
        <v>60</v>
      </c>
      <c r="E18">
        <f>INDEX('Raw Data'!C$1:C$998,$B18+$F$6+1)</f>
        <v>80</v>
      </c>
      <c r="F18">
        <f>INDEX('Raw Data'!D$1:D$998,$B18+$F$6+1)</f>
        <v>70</v>
      </c>
      <c r="G18">
        <f>INDEX('Raw Data'!E$1:E$998,$B18+$F$6+1)</f>
        <v>70</v>
      </c>
      <c r="H18">
        <f>INDEX('Raw Data'!B$1:B$998,$B18+$J$6+1)</f>
        <v>20890</v>
      </c>
      <c r="I18">
        <f>INDEX('Raw Data'!C$1:C$998,$B18+$J$6+1)</f>
        <v>20610</v>
      </c>
      <c r="J18">
        <f>INDEX('Raw Data'!D$1:D$998,$B18+$J$6+1)</f>
        <v>20360</v>
      </c>
      <c r="K18">
        <f>INDEX('Raw Data'!E$1:E$998,$B18+$J$6+1)</f>
        <v>20680</v>
      </c>
      <c r="L18">
        <f>INDEX('Raw Data'!B$1:B$998,$B18+$N$6+1)</f>
        <v>28050</v>
      </c>
      <c r="M18">
        <f>INDEX('Raw Data'!C$1:C$998,$B18+$N$6+1)</f>
        <v>27540</v>
      </c>
      <c r="N18">
        <f>INDEX('Raw Data'!D$1:D$998,$B18+$N$6+1)</f>
        <v>27720</v>
      </c>
      <c r="O18">
        <f>INDEX('Raw Data'!E$1:E$998,$B18+$N$6+1)</f>
        <v>27740</v>
      </c>
      <c r="P18">
        <f>INDEX('Raw Data'!B$1:B$998,$B18+$R$6+1)</f>
        <v>26950</v>
      </c>
      <c r="Q18">
        <f>INDEX('Raw Data'!C$1:C$998,$B18+$R$6+1)</f>
        <v>27150</v>
      </c>
      <c r="R18">
        <f>INDEX('Raw Data'!D$1:D$998,$B18+$R$6+1)</f>
        <v>27050</v>
      </c>
      <c r="S18">
        <f>INDEX('Raw Data'!E$1:E$998,$B18+$R$6+1)</f>
        <v>27140</v>
      </c>
      <c r="T18">
        <f>INDEX('Raw Data'!B$1:B$998,$B18+$V$6+1)</f>
        <v>35740</v>
      </c>
      <c r="U18">
        <f>INDEX('Raw Data'!C$1:C$998,$B18+$V$6+1)</f>
        <v>35790</v>
      </c>
      <c r="V18">
        <f>INDEX('Raw Data'!D$1:D$998,$B18+$V$6+1)</f>
        <v>35890</v>
      </c>
      <c r="W18">
        <f>INDEX('Raw Data'!E$1:E$998,$B18+$V$6+1)</f>
        <v>35890</v>
      </c>
      <c r="X18">
        <f>INDEX('Raw Data'!B$1:B$998,$B18+$Z$6+1)</f>
        <v>29860</v>
      </c>
      <c r="Y18">
        <f>INDEX('Raw Data'!C$1:C$998,$B18+$Z$6+1)</f>
        <v>30210</v>
      </c>
      <c r="Z18">
        <f>INDEX('Raw Data'!D$1:D$998,$B18+$Z$6+1)</f>
        <v>30060</v>
      </c>
      <c r="AA18">
        <f>INDEX('Raw Data'!E$1:E$998,$B18+$Z$6+1)</f>
        <v>30460</v>
      </c>
      <c r="AB18">
        <f>INDEX('Raw Data'!B$1:B$998,$B18+$AD$6+1)</f>
        <v>27340</v>
      </c>
      <c r="AC18">
        <f>INDEX('Raw Data'!C$1:C$998,$B18+$AD$6+1)</f>
        <v>27230</v>
      </c>
      <c r="AD18">
        <f>INDEX('Raw Data'!D$1:D$998,$B18+$AD$6+1)</f>
        <v>27280</v>
      </c>
      <c r="AE18">
        <f>INDEX('Raw Data'!E$1:E$998,$B18+$AD$6+1)</f>
        <v>27470</v>
      </c>
      <c r="AF18">
        <f>INDEX('Raw Data'!B$1:B$998,$B18+$AH$6+1)</f>
        <v>38830</v>
      </c>
      <c r="AG18">
        <f>INDEX('Raw Data'!C$1:C$998,$B18+$AH$6+1)</f>
        <v>38950</v>
      </c>
      <c r="AH18">
        <f>INDEX('Raw Data'!D$1:D$998,$B18+$AH$6+1)</f>
        <v>38780</v>
      </c>
      <c r="AI18">
        <f>INDEX('Raw Data'!E$1:E$998,$B18+$AH$6+1)</f>
        <v>38510</v>
      </c>
      <c r="AJ18">
        <f>INDEX('Raw Data'!B$1:B$998,$B18+$AL$6+1)</f>
        <v>38110</v>
      </c>
      <c r="AK18">
        <f>INDEX('Raw Data'!C$1:C$998,$B18+$AL$6+1)</f>
        <v>38030</v>
      </c>
      <c r="AL18">
        <f>INDEX('Raw Data'!D$1:D$998,$B18+$AL$6+1)</f>
        <v>37910</v>
      </c>
      <c r="AM18">
        <f>INDEX('Raw Data'!E$1:E$998,$B18+$AL$6+1)</f>
        <v>38130</v>
      </c>
      <c r="AN18">
        <f>INDEX('Raw Data'!B$1:B$998,$B18+$AP$6+1)</f>
        <v>35130</v>
      </c>
      <c r="AO18">
        <f>INDEX('Raw Data'!C$1:C$998,$B18+$AP$6+1)</f>
        <v>34900</v>
      </c>
      <c r="AP18">
        <f>INDEX('Raw Data'!D$1:D$998,$B18+$AP$6+1)</f>
        <v>34870</v>
      </c>
      <c r="AQ18">
        <f>INDEX('Raw Data'!E$1:E$998,$B18+$AP$6+1)</f>
        <v>35390</v>
      </c>
    </row>
    <row r="19" spans="2:43" ht="12.75">
      <c r="B19">
        <f t="shared" si="0"/>
        <v>109</v>
      </c>
      <c r="C19">
        <f>INDEX('Raw Data'!A$1:A$998,$B19)</f>
        <v>1204</v>
      </c>
      <c r="D19">
        <f>INDEX('Raw Data'!B$1:B$998,$B19+$F$6+1)</f>
        <v>100</v>
      </c>
      <c r="E19">
        <f>INDEX('Raw Data'!C$1:C$998,$B19+$F$6+1)</f>
        <v>90</v>
      </c>
      <c r="F19">
        <f>INDEX('Raw Data'!D$1:D$998,$B19+$F$6+1)</f>
        <v>80</v>
      </c>
      <c r="G19">
        <f>INDEX('Raw Data'!E$1:E$998,$B19+$F$6+1)</f>
        <v>80</v>
      </c>
      <c r="H19">
        <f>INDEX('Raw Data'!B$1:B$998,$B19+$J$6+1)</f>
        <v>23040</v>
      </c>
      <c r="I19">
        <f>INDEX('Raw Data'!C$1:C$998,$B19+$J$6+1)</f>
        <v>22710</v>
      </c>
      <c r="J19">
        <f>INDEX('Raw Data'!D$1:D$998,$B19+$J$6+1)</f>
        <v>22570</v>
      </c>
      <c r="K19">
        <f>INDEX('Raw Data'!E$1:E$998,$B19+$J$6+1)</f>
        <v>22650</v>
      </c>
      <c r="L19">
        <f>INDEX('Raw Data'!B$1:B$998,$B19+$N$6+1)</f>
        <v>30330</v>
      </c>
      <c r="M19">
        <f>INDEX('Raw Data'!C$1:C$998,$B19+$N$6+1)</f>
        <v>30110</v>
      </c>
      <c r="N19">
        <f>INDEX('Raw Data'!D$1:D$998,$B19+$N$6+1)</f>
        <v>30340</v>
      </c>
      <c r="O19">
        <f>INDEX('Raw Data'!E$1:E$998,$B19+$N$6+1)</f>
        <v>30180</v>
      </c>
      <c r="P19">
        <f>INDEX('Raw Data'!B$1:B$998,$B19+$R$6+1)</f>
        <v>28110</v>
      </c>
      <c r="Q19">
        <f>INDEX('Raw Data'!C$1:C$998,$B19+$R$6+1)</f>
        <v>28030</v>
      </c>
      <c r="R19">
        <f>INDEX('Raw Data'!D$1:D$998,$B19+$R$6+1)</f>
        <v>28450</v>
      </c>
      <c r="S19">
        <f>INDEX('Raw Data'!E$1:E$998,$B19+$R$6+1)</f>
        <v>28890</v>
      </c>
      <c r="T19">
        <f>INDEX('Raw Data'!B$1:B$998,$B19+$V$6+1)</f>
        <v>39290</v>
      </c>
      <c r="U19">
        <f>INDEX('Raw Data'!C$1:C$998,$B19+$V$6+1)</f>
        <v>39370</v>
      </c>
      <c r="V19">
        <f>INDEX('Raw Data'!D$1:D$998,$B19+$V$6+1)</f>
        <v>39840</v>
      </c>
      <c r="W19">
        <f>INDEX('Raw Data'!E$1:E$998,$B19+$V$6+1)</f>
        <v>39310</v>
      </c>
      <c r="X19">
        <f>INDEX('Raw Data'!B$1:B$998,$B19+$Z$6+1)</f>
        <v>32850</v>
      </c>
      <c r="Y19">
        <f>INDEX('Raw Data'!C$1:C$998,$B19+$Z$6+1)</f>
        <v>33400</v>
      </c>
      <c r="Z19">
        <f>INDEX('Raw Data'!D$1:D$998,$B19+$Z$6+1)</f>
        <v>33330</v>
      </c>
      <c r="AA19">
        <f>INDEX('Raw Data'!E$1:E$998,$B19+$Z$6+1)</f>
        <v>33070</v>
      </c>
      <c r="AB19">
        <f>INDEX('Raw Data'!B$1:B$998,$B19+$AD$6+1)</f>
        <v>29350</v>
      </c>
      <c r="AC19">
        <f>INDEX('Raw Data'!C$1:C$998,$B19+$AD$6+1)</f>
        <v>29600</v>
      </c>
      <c r="AD19">
        <f>INDEX('Raw Data'!D$1:D$998,$B19+$AD$6+1)</f>
        <v>29370</v>
      </c>
      <c r="AE19">
        <f>INDEX('Raw Data'!E$1:E$998,$B19+$AD$6+1)</f>
        <v>29590</v>
      </c>
      <c r="AF19">
        <f>INDEX('Raw Data'!B$1:B$998,$B19+$AH$6+1)</f>
        <v>38920</v>
      </c>
      <c r="AG19">
        <f>INDEX('Raw Data'!C$1:C$998,$B19+$AH$6+1)</f>
        <v>39000</v>
      </c>
      <c r="AH19">
        <f>INDEX('Raw Data'!D$1:D$998,$B19+$AH$6+1)</f>
        <v>39130</v>
      </c>
      <c r="AI19">
        <f>INDEX('Raw Data'!E$1:E$998,$B19+$AH$6+1)</f>
        <v>38830</v>
      </c>
      <c r="AJ19">
        <f>INDEX('Raw Data'!B$1:B$998,$B19+$AL$6+1)</f>
        <v>37150</v>
      </c>
      <c r="AK19">
        <f>INDEX('Raw Data'!C$1:C$998,$B19+$AL$6+1)</f>
        <v>37600</v>
      </c>
      <c r="AL19">
        <f>INDEX('Raw Data'!D$1:D$998,$B19+$AL$6+1)</f>
        <v>37900</v>
      </c>
      <c r="AM19">
        <f>INDEX('Raw Data'!E$1:E$998,$B19+$AL$6+1)</f>
        <v>37490</v>
      </c>
      <c r="AN19">
        <f>INDEX('Raw Data'!B$1:B$998,$B19+$AP$6+1)</f>
        <v>38530</v>
      </c>
      <c r="AO19">
        <f>INDEX('Raw Data'!C$1:C$998,$B19+$AP$6+1)</f>
        <v>37990</v>
      </c>
      <c r="AP19">
        <f>INDEX('Raw Data'!D$1:D$998,$B19+$AP$6+1)</f>
        <v>38570</v>
      </c>
      <c r="AQ19">
        <f>INDEX('Raw Data'!E$1:E$998,$B19+$AP$6+1)</f>
        <v>38440</v>
      </c>
    </row>
    <row r="20" spans="2:43" ht="12.75">
      <c r="B20">
        <f t="shared" si="0"/>
        <v>122</v>
      </c>
      <c r="C20">
        <f>INDEX('Raw Data'!A$1:A$998,$B20)</f>
        <v>1219</v>
      </c>
      <c r="D20">
        <f>INDEX('Raw Data'!B$1:B$998,$B20+$F$6+1)</f>
        <v>90</v>
      </c>
      <c r="E20">
        <f>INDEX('Raw Data'!C$1:C$998,$B20+$F$6+1)</f>
        <v>90</v>
      </c>
      <c r="F20">
        <f>INDEX('Raw Data'!D$1:D$998,$B20+$F$6+1)</f>
        <v>110</v>
      </c>
      <c r="G20">
        <f>INDEX('Raw Data'!E$1:E$998,$B20+$F$6+1)</f>
        <v>110</v>
      </c>
      <c r="H20">
        <f>INDEX('Raw Data'!B$1:B$998,$B20+$J$6+1)</f>
        <v>24590</v>
      </c>
      <c r="I20">
        <f>INDEX('Raw Data'!C$1:C$998,$B20+$J$6+1)</f>
        <v>24700</v>
      </c>
      <c r="J20">
        <f>INDEX('Raw Data'!D$1:D$998,$B20+$J$6+1)</f>
        <v>24490</v>
      </c>
      <c r="K20">
        <f>INDEX('Raw Data'!E$1:E$998,$B20+$J$6+1)</f>
        <v>24430</v>
      </c>
      <c r="L20">
        <f>INDEX('Raw Data'!B$1:B$998,$B20+$N$6+1)</f>
        <v>33810</v>
      </c>
      <c r="M20">
        <f>INDEX('Raw Data'!C$1:C$998,$B20+$N$6+1)</f>
        <v>33410</v>
      </c>
      <c r="N20">
        <f>INDEX('Raw Data'!D$1:D$998,$B20+$N$6+1)</f>
        <v>33300</v>
      </c>
      <c r="O20">
        <f>INDEX('Raw Data'!E$1:E$998,$B20+$N$6+1)</f>
        <v>33150</v>
      </c>
      <c r="P20">
        <f>INDEX('Raw Data'!B$1:B$998,$B20+$R$6+1)</f>
        <v>31050</v>
      </c>
      <c r="Q20">
        <f>INDEX('Raw Data'!C$1:C$998,$B20+$R$6+1)</f>
        <v>31150</v>
      </c>
      <c r="R20">
        <f>INDEX('Raw Data'!D$1:D$998,$B20+$R$6+1)</f>
        <v>30650</v>
      </c>
      <c r="S20">
        <f>INDEX('Raw Data'!E$1:E$998,$B20+$R$6+1)</f>
        <v>31070</v>
      </c>
      <c r="T20">
        <f>INDEX('Raw Data'!B$1:B$998,$B20+$V$6+1)</f>
        <v>41730</v>
      </c>
      <c r="U20">
        <f>INDEX('Raw Data'!C$1:C$998,$B20+$V$6+1)</f>
        <v>41950</v>
      </c>
      <c r="V20">
        <f>INDEX('Raw Data'!D$1:D$998,$B20+$V$6+1)</f>
        <v>42110</v>
      </c>
      <c r="W20">
        <f>INDEX('Raw Data'!E$1:E$998,$B20+$V$6+1)</f>
        <v>42050</v>
      </c>
      <c r="X20">
        <f>INDEX('Raw Data'!B$1:B$998,$B20+$Z$6+1)</f>
        <v>35760</v>
      </c>
      <c r="Y20">
        <f>INDEX('Raw Data'!C$1:C$998,$B20+$Z$6+1)</f>
        <v>35860</v>
      </c>
      <c r="Z20">
        <f>INDEX('Raw Data'!D$1:D$998,$B20+$Z$6+1)</f>
        <v>35620</v>
      </c>
      <c r="AA20">
        <f>INDEX('Raw Data'!E$1:E$998,$B20+$Z$6+1)</f>
        <v>35510</v>
      </c>
      <c r="AB20">
        <f>INDEX('Raw Data'!B$1:B$998,$B20+$AD$6+1)</f>
        <v>32740</v>
      </c>
      <c r="AC20">
        <f>INDEX('Raw Data'!C$1:C$998,$B20+$AD$6+1)</f>
        <v>33090</v>
      </c>
      <c r="AD20">
        <f>INDEX('Raw Data'!D$1:D$998,$B20+$AD$6+1)</f>
        <v>32540</v>
      </c>
      <c r="AE20">
        <f>INDEX('Raw Data'!E$1:E$998,$B20+$AD$6+1)</f>
        <v>32080</v>
      </c>
      <c r="AF20">
        <f>INDEX('Raw Data'!B$1:B$998,$B20+$AH$6+1)</f>
        <v>41620</v>
      </c>
      <c r="AG20">
        <f>INDEX('Raw Data'!C$1:C$998,$B20+$AH$6+1)</f>
        <v>41280</v>
      </c>
      <c r="AH20">
        <f>INDEX('Raw Data'!D$1:D$998,$B20+$AH$6+1)</f>
        <v>41050</v>
      </c>
      <c r="AI20">
        <f>INDEX('Raw Data'!E$1:E$998,$B20+$AH$6+1)</f>
        <v>40870</v>
      </c>
      <c r="AJ20">
        <f>INDEX('Raw Data'!B$1:B$998,$B20+$AL$6+1)</f>
        <v>39670</v>
      </c>
      <c r="AK20">
        <f>INDEX('Raw Data'!C$1:C$998,$B20+$AL$6+1)</f>
        <v>39730</v>
      </c>
      <c r="AL20">
        <f>INDEX('Raw Data'!D$1:D$998,$B20+$AL$6+1)</f>
        <v>39660</v>
      </c>
      <c r="AM20">
        <f>INDEX('Raw Data'!E$1:E$998,$B20+$AL$6+1)</f>
        <v>39730</v>
      </c>
      <c r="AN20">
        <f>INDEX('Raw Data'!B$1:B$998,$B20+$AP$6+1)</f>
        <v>41330</v>
      </c>
      <c r="AO20">
        <f>INDEX('Raw Data'!C$1:C$998,$B20+$AP$6+1)</f>
        <v>41060</v>
      </c>
      <c r="AP20">
        <f>INDEX('Raw Data'!D$1:D$998,$B20+$AP$6+1)</f>
        <v>41130</v>
      </c>
      <c r="AQ20">
        <f>INDEX('Raw Data'!E$1:E$998,$B20+$AP$6+1)</f>
        <v>40800</v>
      </c>
    </row>
    <row r="21" spans="2:43" ht="12.75">
      <c r="B21">
        <f t="shared" si="0"/>
        <v>135</v>
      </c>
      <c r="C21">
        <f>INDEX('Raw Data'!A$1:A$998,$B21)</f>
        <v>1234</v>
      </c>
      <c r="D21">
        <f>INDEX('Raw Data'!B$1:B$998,$B21+$F$6+1)</f>
        <v>90</v>
      </c>
      <c r="E21">
        <f>INDEX('Raw Data'!C$1:C$998,$B21+$F$6+1)</f>
        <v>90</v>
      </c>
      <c r="F21">
        <f>INDEX('Raw Data'!D$1:D$998,$B21+$F$6+1)</f>
        <v>110</v>
      </c>
      <c r="G21">
        <f>INDEX('Raw Data'!E$1:E$998,$B21+$F$6+1)</f>
        <v>100</v>
      </c>
      <c r="H21">
        <f>INDEX('Raw Data'!B$1:B$998,$B21+$J$6+1)</f>
        <v>26430</v>
      </c>
      <c r="I21">
        <f>INDEX('Raw Data'!C$1:C$998,$B21+$J$6+1)</f>
        <v>26300</v>
      </c>
      <c r="J21">
        <f>INDEX('Raw Data'!D$1:D$998,$B21+$J$6+1)</f>
        <v>26120</v>
      </c>
      <c r="K21">
        <f>INDEX('Raw Data'!E$1:E$998,$B21+$J$6+1)</f>
        <v>26150</v>
      </c>
      <c r="L21">
        <f>INDEX('Raw Data'!B$1:B$998,$B21+$N$6+1)</f>
        <v>35000</v>
      </c>
      <c r="M21">
        <f>INDEX('Raw Data'!C$1:C$998,$B21+$N$6+1)</f>
        <v>35800</v>
      </c>
      <c r="N21">
        <f>INDEX('Raw Data'!D$1:D$998,$B21+$N$6+1)</f>
        <v>36180</v>
      </c>
      <c r="O21">
        <f>INDEX('Raw Data'!E$1:E$998,$B21+$N$6+1)</f>
        <v>36590</v>
      </c>
      <c r="P21">
        <f>INDEX('Raw Data'!B$1:B$998,$B21+$R$6+1)</f>
        <v>34750</v>
      </c>
      <c r="Q21">
        <f>INDEX('Raw Data'!C$1:C$998,$B21+$R$6+1)</f>
        <v>36100</v>
      </c>
      <c r="R21">
        <f>INDEX('Raw Data'!D$1:D$998,$B21+$R$6+1)</f>
        <v>36470</v>
      </c>
      <c r="S21">
        <f>INDEX('Raw Data'!E$1:E$998,$B21+$R$6+1)</f>
        <v>36440</v>
      </c>
      <c r="T21">
        <f>INDEX('Raw Data'!B$1:B$998,$B21+$V$6+1)</f>
        <v>44220</v>
      </c>
      <c r="U21">
        <f>INDEX('Raw Data'!C$1:C$998,$B21+$V$6+1)</f>
        <v>44640</v>
      </c>
      <c r="V21">
        <f>INDEX('Raw Data'!D$1:D$998,$B21+$V$6+1)</f>
        <v>44370</v>
      </c>
      <c r="W21">
        <f>INDEX('Raw Data'!E$1:E$998,$B21+$V$6+1)</f>
        <v>44220</v>
      </c>
      <c r="X21">
        <f>INDEX('Raw Data'!B$1:B$998,$B21+$Z$6+1)</f>
        <v>38020</v>
      </c>
      <c r="Y21">
        <f>INDEX('Raw Data'!C$1:C$998,$B21+$Z$6+1)</f>
        <v>37870</v>
      </c>
      <c r="Z21">
        <f>INDEX('Raw Data'!D$1:D$998,$B21+$Z$6+1)</f>
        <v>37510</v>
      </c>
      <c r="AA21">
        <f>INDEX('Raw Data'!E$1:E$998,$B21+$Z$6+1)</f>
        <v>37970</v>
      </c>
      <c r="AB21">
        <f>INDEX('Raw Data'!B$1:B$998,$B21+$AD$6+1)</f>
        <v>33720</v>
      </c>
      <c r="AC21">
        <f>INDEX('Raw Data'!C$1:C$998,$B21+$AD$6+1)</f>
        <v>33690</v>
      </c>
      <c r="AD21">
        <f>INDEX('Raw Data'!D$1:D$998,$B21+$AD$6+1)</f>
        <v>33650</v>
      </c>
      <c r="AE21">
        <f>INDEX('Raw Data'!E$1:E$998,$B21+$AD$6+1)</f>
        <v>33560</v>
      </c>
      <c r="AF21">
        <f>INDEX('Raw Data'!B$1:B$998,$B21+$AH$6+1)</f>
        <v>42590</v>
      </c>
      <c r="AG21">
        <f>INDEX('Raw Data'!C$1:C$998,$B21+$AH$6+1)</f>
        <v>43270</v>
      </c>
      <c r="AH21">
        <f>INDEX('Raw Data'!D$1:D$998,$B21+$AH$6+1)</f>
        <v>43430</v>
      </c>
      <c r="AI21">
        <f>INDEX('Raw Data'!E$1:E$998,$B21+$AH$6+1)</f>
        <v>43230</v>
      </c>
      <c r="AJ21">
        <f>INDEX('Raw Data'!B$1:B$998,$B21+$AL$6+1)</f>
        <v>41120</v>
      </c>
      <c r="AK21">
        <f>INDEX('Raw Data'!C$1:C$998,$B21+$AL$6+1)</f>
        <v>41410</v>
      </c>
      <c r="AL21">
        <f>INDEX('Raw Data'!D$1:D$998,$B21+$AL$6+1)</f>
        <v>41660</v>
      </c>
      <c r="AM21">
        <f>INDEX('Raw Data'!E$1:E$998,$B21+$AL$6+1)</f>
        <v>42030</v>
      </c>
      <c r="AN21">
        <f>INDEX('Raw Data'!B$1:B$998,$B21+$AP$6+1)</f>
        <v>43310</v>
      </c>
      <c r="AO21">
        <f>INDEX('Raw Data'!C$1:C$998,$B21+$AP$6+1)</f>
        <v>43340</v>
      </c>
      <c r="AP21">
        <f>INDEX('Raw Data'!D$1:D$998,$B21+$AP$6+1)</f>
        <v>43160</v>
      </c>
      <c r="AQ21">
        <f>INDEX('Raw Data'!E$1:E$998,$B21+$AP$6+1)</f>
        <v>43420</v>
      </c>
    </row>
    <row r="22" spans="2:43" ht="12.75">
      <c r="B22">
        <f t="shared" si="0"/>
        <v>148</v>
      </c>
      <c r="C22">
        <f>INDEX('Raw Data'!A$1:A$998,$B22)</f>
        <v>1249</v>
      </c>
      <c r="D22">
        <f>INDEX('Raw Data'!B$1:B$998,$B22+$F$6+1)</f>
        <v>100</v>
      </c>
      <c r="E22">
        <f>INDEX('Raw Data'!C$1:C$998,$B22+$F$6+1)</f>
        <v>90</v>
      </c>
      <c r="F22">
        <f>INDEX('Raw Data'!D$1:D$998,$B22+$F$6+1)</f>
        <v>90</v>
      </c>
      <c r="G22">
        <f>INDEX('Raw Data'!E$1:E$998,$B22+$F$6+1)</f>
        <v>110</v>
      </c>
      <c r="H22">
        <f>INDEX('Raw Data'!B$1:B$998,$B22+$J$6+1)</f>
        <v>27370</v>
      </c>
      <c r="I22">
        <f>INDEX('Raw Data'!C$1:C$998,$B22+$J$6+1)</f>
        <v>27220</v>
      </c>
      <c r="J22">
        <f>INDEX('Raw Data'!D$1:D$998,$B22+$J$6+1)</f>
        <v>27510</v>
      </c>
      <c r="K22">
        <f>INDEX('Raw Data'!E$1:E$998,$B22+$J$6+1)</f>
        <v>27500</v>
      </c>
      <c r="L22">
        <f>INDEX('Raw Data'!B$1:B$998,$B22+$N$6+1)</f>
        <v>40620</v>
      </c>
      <c r="M22">
        <f>INDEX('Raw Data'!C$1:C$998,$B22+$N$6+1)</f>
        <v>39710</v>
      </c>
      <c r="N22">
        <f>INDEX('Raw Data'!D$1:D$998,$B22+$N$6+1)</f>
        <v>39670</v>
      </c>
      <c r="O22">
        <f>INDEX('Raw Data'!E$1:E$998,$B22+$N$6+1)</f>
        <v>39480</v>
      </c>
      <c r="P22">
        <f>INDEX('Raw Data'!B$1:B$998,$B22+$R$6+1)</f>
        <v>36630</v>
      </c>
      <c r="Q22">
        <f>INDEX('Raw Data'!C$1:C$998,$B22+$R$6+1)</f>
        <v>38870</v>
      </c>
      <c r="R22">
        <f>INDEX('Raw Data'!D$1:D$998,$B22+$R$6+1)</f>
        <v>38880</v>
      </c>
      <c r="S22">
        <f>INDEX('Raw Data'!E$1:E$998,$B22+$R$6+1)</f>
        <v>38500</v>
      </c>
      <c r="T22">
        <f>INDEX('Raw Data'!B$1:B$998,$B22+$V$6+1)</f>
        <v>49970</v>
      </c>
      <c r="U22">
        <f>INDEX('Raw Data'!C$1:C$998,$B22+$V$6+1)</f>
        <v>50650</v>
      </c>
      <c r="V22">
        <f>INDEX('Raw Data'!D$1:D$998,$B22+$V$6+1)</f>
        <v>50450</v>
      </c>
      <c r="W22">
        <f>INDEX('Raw Data'!E$1:E$998,$B22+$V$6+1)</f>
        <v>49680</v>
      </c>
      <c r="X22">
        <f>INDEX('Raw Data'!B$1:B$998,$B22+$Z$6+1)</f>
        <v>39700</v>
      </c>
      <c r="Y22">
        <f>INDEX('Raw Data'!C$1:C$998,$B22+$Z$6+1)</f>
        <v>39680</v>
      </c>
      <c r="Z22">
        <f>INDEX('Raw Data'!D$1:D$998,$B22+$Z$6+1)</f>
        <v>40080</v>
      </c>
      <c r="AA22">
        <f>INDEX('Raw Data'!E$1:E$998,$B22+$Z$6+1)</f>
        <v>40400</v>
      </c>
      <c r="AB22">
        <f>INDEX('Raw Data'!B$1:B$998,$B22+$AD$6+1)</f>
        <v>36330</v>
      </c>
      <c r="AC22">
        <f>INDEX('Raw Data'!C$1:C$998,$B22+$AD$6+1)</f>
        <v>36490</v>
      </c>
      <c r="AD22">
        <f>INDEX('Raw Data'!D$1:D$998,$B22+$AD$6+1)</f>
        <v>36390</v>
      </c>
      <c r="AE22">
        <f>INDEX('Raw Data'!E$1:E$998,$B22+$AD$6+1)</f>
        <v>36030</v>
      </c>
      <c r="AF22">
        <f>INDEX('Raw Data'!B$1:B$998,$B22+$AH$6+1)</f>
        <v>51150</v>
      </c>
      <c r="AG22">
        <f>INDEX('Raw Data'!C$1:C$998,$B22+$AH$6+1)</f>
        <v>50170</v>
      </c>
      <c r="AH22">
        <f>INDEX('Raw Data'!D$1:D$998,$B22+$AH$6+1)</f>
        <v>50580</v>
      </c>
      <c r="AI22">
        <f>INDEX('Raw Data'!E$1:E$998,$B22+$AH$6+1)</f>
        <v>50960</v>
      </c>
      <c r="AJ22">
        <f>INDEX('Raw Data'!B$1:B$998,$B22+$AL$6+1)</f>
        <v>49780</v>
      </c>
      <c r="AK22">
        <f>INDEX('Raw Data'!C$1:C$998,$B22+$AL$6+1)</f>
        <v>48370</v>
      </c>
      <c r="AL22">
        <f>INDEX('Raw Data'!D$1:D$998,$B22+$AL$6+1)</f>
        <v>48460</v>
      </c>
      <c r="AM22">
        <f>INDEX('Raw Data'!E$1:E$998,$B22+$AL$6+1)</f>
        <v>48230</v>
      </c>
      <c r="AN22">
        <f>INDEX('Raw Data'!B$1:B$998,$B22+$AP$6+1)</f>
        <v>45200</v>
      </c>
      <c r="AO22">
        <f>INDEX('Raw Data'!C$1:C$998,$B22+$AP$6+1)</f>
        <v>45830</v>
      </c>
      <c r="AP22">
        <f>INDEX('Raw Data'!D$1:D$998,$B22+$AP$6+1)</f>
        <v>45800</v>
      </c>
      <c r="AQ22">
        <f>INDEX('Raw Data'!E$1:E$998,$B22+$AP$6+1)</f>
        <v>45650</v>
      </c>
    </row>
    <row r="23" spans="2:43" ht="12.75">
      <c r="B23">
        <f t="shared" si="0"/>
        <v>161</v>
      </c>
      <c r="C23">
        <f>INDEX('Raw Data'!A$1:A$998,$B23)</f>
        <v>1304</v>
      </c>
      <c r="D23">
        <f>INDEX('Raw Data'!B$1:B$998,$B23+$F$6+1)</f>
        <v>110</v>
      </c>
      <c r="E23">
        <f>INDEX('Raw Data'!C$1:C$998,$B23+$F$6+1)</f>
        <v>110</v>
      </c>
      <c r="F23">
        <f>INDEX('Raw Data'!D$1:D$998,$B23+$F$6+1)</f>
        <v>110</v>
      </c>
      <c r="G23">
        <f>INDEX('Raw Data'!E$1:E$998,$B23+$F$6+1)</f>
        <v>90</v>
      </c>
      <c r="H23">
        <f>INDEX('Raw Data'!B$1:B$998,$B23+$J$6+1)</f>
        <v>29270</v>
      </c>
      <c r="I23">
        <f>INDEX('Raw Data'!C$1:C$998,$B23+$J$6+1)</f>
        <v>28730</v>
      </c>
      <c r="J23">
        <f>INDEX('Raw Data'!D$1:D$998,$B23+$J$6+1)</f>
        <v>28690</v>
      </c>
      <c r="K23">
        <f>INDEX('Raw Data'!E$1:E$998,$B23+$J$6+1)</f>
        <v>28520</v>
      </c>
      <c r="L23">
        <f>INDEX('Raw Data'!B$1:B$998,$B23+$N$6+1)</f>
        <v>42340</v>
      </c>
      <c r="M23">
        <f>INDEX('Raw Data'!C$1:C$998,$B23+$N$6+1)</f>
        <v>41460</v>
      </c>
      <c r="N23">
        <f>INDEX('Raw Data'!D$1:D$998,$B23+$N$6+1)</f>
        <v>41820</v>
      </c>
      <c r="O23">
        <f>INDEX('Raw Data'!E$1:E$998,$B23+$N$6+1)</f>
        <v>41250</v>
      </c>
      <c r="P23">
        <f>INDEX('Raw Data'!B$1:B$998,$B23+$R$6+1)</f>
        <v>36680</v>
      </c>
      <c r="Q23">
        <f>INDEX('Raw Data'!C$1:C$998,$B23+$R$6+1)</f>
        <v>37650</v>
      </c>
      <c r="R23">
        <f>INDEX('Raw Data'!D$1:D$998,$B23+$R$6+1)</f>
        <v>37230</v>
      </c>
      <c r="S23">
        <f>INDEX('Raw Data'!E$1:E$998,$B23+$R$6+1)</f>
        <v>37140</v>
      </c>
      <c r="T23">
        <f>INDEX('Raw Data'!B$1:B$998,$B23+$V$6+1)</f>
        <v>52320</v>
      </c>
      <c r="U23">
        <f>INDEX('Raw Data'!C$1:C$998,$B23+$V$6+1)</f>
        <v>52050</v>
      </c>
      <c r="V23">
        <f>INDEX('Raw Data'!D$1:D$998,$B23+$V$6+1)</f>
        <v>52610</v>
      </c>
      <c r="W23">
        <f>INDEX('Raw Data'!E$1:E$998,$B23+$V$6+1)</f>
        <v>52740</v>
      </c>
      <c r="X23">
        <f>INDEX('Raw Data'!B$1:B$998,$B23+$Z$6+1)</f>
        <v>42150</v>
      </c>
      <c r="Y23">
        <f>INDEX('Raw Data'!C$1:C$998,$B23+$Z$6+1)</f>
        <v>42140</v>
      </c>
      <c r="Z23">
        <f>INDEX('Raw Data'!D$1:D$998,$B23+$Z$6+1)</f>
        <v>41820</v>
      </c>
      <c r="AA23">
        <f>INDEX('Raw Data'!E$1:E$998,$B23+$Z$6+1)</f>
        <v>42050</v>
      </c>
      <c r="AB23">
        <f>INDEX('Raw Data'!B$1:B$998,$B23+$AD$6+1)</f>
        <v>38550</v>
      </c>
      <c r="AC23">
        <f>INDEX('Raw Data'!C$1:C$998,$B23+$AD$6+1)</f>
        <v>38090</v>
      </c>
      <c r="AD23">
        <f>INDEX('Raw Data'!D$1:D$998,$B23+$AD$6+1)</f>
        <v>38030</v>
      </c>
      <c r="AE23">
        <f>INDEX('Raw Data'!E$1:E$998,$B23+$AD$6+1)</f>
        <v>38040</v>
      </c>
      <c r="AF23">
        <f>INDEX('Raw Data'!B$1:B$998,$B23+$AH$6+1)</f>
        <v>46320</v>
      </c>
      <c r="AG23">
        <f>INDEX('Raw Data'!C$1:C$998,$B23+$AH$6+1)</f>
        <v>47690</v>
      </c>
      <c r="AH23">
        <f>INDEX('Raw Data'!D$1:D$998,$B23+$AH$6+1)</f>
        <v>47800</v>
      </c>
      <c r="AI23">
        <f>INDEX('Raw Data'!E$1:E$998,$B23+$AH$6+1)</f>
        <v>47830</v>
      </c>
      <c r="AJ23">
        <f>INDEX('Raw Data'!B$1:B$998,$B23+$AL$6+1)</f>
        <v>46240</v>
      </c>
      <c r="AK23">
        <f>INDEX('Raw Data'!C$1:C$998,$B23+$AL$6+1)</f>
        <v>46080</v>
      </c>
      <c r="AL23">
        <f>INDEX('Raw Data'!D$1:D$998,$B23+$AL$6+1)</f>
        <v>46140</v>
      </c>
      <c r="AM23">
        <f>INDEX('Raw Data'!E$1:E$998,$B23+$AL$6+1)</f>
        <v>46620</v>
      </c>
      <c r="AN23">
        <f>INDEX('Raw Data'!B$1:B$998,$B23+$AP$6+1)</f>
        <v>47380</v>
      </c>
      <c r="AO23">
        <f>INDEX('Raw Data'!C$1:C$998,$B23+$AP$6+1)</f>
        <v>47330</v>
      </c>
      <c r="AP23">
        <f>INDEX('Raw Data'!D$1:D$998,$B23+$AP$6+1)</f>
        <v>47550</v>
      </c>
      <c r="AQ23">
        <f>INDEX('Raw Data'!E$1:E$998,$B23+$AP$6+1)</f>
        <v>46880</v>
      </c>
    </row>
    <row r="24" spans="2:43" ht="12.75">
      <c r="B24">
        <f t="shared" si="0"/>
        <v>174</v>
      </c>
      <c r="C24">
        <f>INDEX('Raw Data'!A$1:A$998,$B24)</f>
        <v>1319</v>
      </c>
      <c r="D24">
        <f>INDEX('Raw Data'!B$1:B$998,$B24+$F$6+1)</f>
        <v>110</v>
      </c>
      <c r="E24">
        <f>INDEX('Raw Data'!C$1:C$998,$B24+$F$6+1)</f>
        <v>90</v>
      </c>
      <c r="F24">
        <f>INDEX('Raw Data'!D$1:D$998,$B24+$F$6+1)</f>
        <v>100</v>
      </c>
      <c r="G24">
        <f>INDEX('Raw Data'!E$1:E$998,$B24+$F$6+1)</f>
        <v>90</v>
      </c>
      <c r="H24">
        <f>INDEX('Raw Data'!B$1:B$998,$B24+$J$6+1)</f>
        <v>29510</v>
      </c>
      <c r="I24">
        <f>INDEX('Raw Data'!C$1:C$998,$B24+$J$6+1)</f>
        <v>30070</v>
      </c>
      <c r="J24">
        <f>INDEX('Raw Data'!D$1:D$998,$B24+$J$6+1)</f>
        <v>29790</v>
      </c>
      <c r="K24">
        <f>INDEX('Raw Data'!E$1:E$998,$B24+$J$6+1)</f>
        <v>29660</v>
      </c>
      <c r="L24">
        <f>INDEX('Raw Data'!B$1:B$998,$B24+$N$6+1)</f>
        <v>41250</v>
      </c>
      <c r="M24">
        <f>INDEX('Raw Data'!C$1:C$998,$B24+$N$6+1)</f>
        <v>41060</v>
      </c>
      <c r="N24">
        <f>INDEX('Raw Data'!D$1:D$998,$B24+$N$6+1)</f>
        <v>42410</v>
      </c>
      <c r="O24">
        <f>INDEX('Raw Data'!E$1:E$998,$B24+$N$6+1)</f>
        <v>42590</v>
      </c>
      <c r="P24">
        <f>INDEX('Raw Data'!B$1:B$998,$B24+$R$6+1)</f>
        <v>37730</v>
      </c>
      <c r="Q24">
        <f>INDEX('Raw Data'!C$1:C$998,$B24+$R$6+1)</f>
        <v>38070</v>
      </c>
      <c r="R24">
        <f>INDEX('Raw Data'!D$1:D$998,$B24+$R$6+1)</f>
        <v>38620</v>
      </c>
      <c r="S24">
        <f>INDEX('Raw Data'!E$1:E$998,$B24+$R$6+1)</f>
        <v>38650</v>
      </c>
      <c r="T24">
        <f>INDEX('Raw Data'!B$1:B$998,$B24+$V$6+1)</f>
        <v>49910</v>
      </c>
      <c r="U24">
        <f>INDEX('Raw Data'!C$1:C$998,$B24+$V$6+1)</f>
        <v>49990</v>
      </c>
      <c r="V24">
        <f>INDEX('Raw Data'!D$1:D$998,$B24+$V$6+1)</f>
        <v>49560</v>
      </c>
      <c r="W24">
        <f>INDEX('Raw Data'!E$1:E$998,$B24+$V$6+1)</f>
        <v>50100</v>
      </c>
      <c r="X24">
        <f>INDEX('Raw Data'!B$1:B$998,$B24+$Z$6+1)</f>
        <v>42490</v>
      </c>
      <c r="Y24">
        <f>INDEX('Raw Data'!C$1:C$998,$B24+$Z$6+1)</f>
        <v>42700</v>
      </c>
      <c r="Z24">
        <f>INDEX('Raw Data'!D$1:D$998,$B24+$Z$6+1)</f>
        <v>42950</v>
      </c>
      <c r="AA24">
        <f>INDEX('Raw Data'!E$1:E$998,$B24+$Z$6+1)</f>
        <v>43140</v>
      </c>
      <c r="AB24">
        <f>INDEX('Raw Data'!B$1:B$998,$B24+$AD$6+1)</f>
        <v>39180</v>
      </c>
      <c r="AC24">
        <f>INDEX('Raw Data'!C$1:C$998,$B24+$AD$6+1)</f>
        <v>39370</v>
      </c>
      <c r="AD24">
        <f>INDEX('Raw Data'!D$1:D$998,$B24+$AD$6+1)</f>
        <v>39670</v>
      </c>
      <c r="AE24">
        <f>INDEX('Raw Data'!E$1:E$998,$B24+$AD$6+1)</f>
        <v>39240</v>
      </c>
      <c r="AF24">
        <f>INDEX('Raw Data'!B$1:B$998,$B24+$AH$6+1)</f>
        <v>48240</v>
      </c>
      <c r="AG24">
        <f>INDEX('Raw Data'!C$1:C$998,$B24+$AH$6+1)</f>
        <v>48220</v>
      </c>
      <c r="AH24">
        <f>INDEX('Raw Data'!D$1:D$998,$B24+$AH$6+1)</f>
        <v>49250</v>
      </c>
      <c r="AI24">
        <f>INDEX('Raw Data'!E$1:E$998,$B24+$AH$6+1)</f>
        <v>48890</v>
      </c>
      <c r="AJ24">
        <f>INDEX('Raw Data'!B$1:B$998,$B24+$AL$6+1)</f>
        <v>46430</v>
      </c>
      <c r="AK24">
        <f>INDEX('Raw Data'!C$1:C$998,$B24+$AL$6+1)</f>
        <v>46250</v>
      </c>
      <c r="AL24">
        <f>INDEX('Raw Data'!D$1:D$998,$B24+$AL$6+1)</f>
        <v>46490</v>
      </c>
      <c r="AM24">
        <f>INDEX('Raw Data'!E$1:E$998,$B24+$AL$6+1)</f>
        <v>46740</v>
      </c>
      <c r="AN24">
        <f>INDEX('Raw Data'!B$1:B$998,$B24+$AP$6+1)</f>
        <v>47410</v>
      </c>
      <c r="AO24">
        <f>INDEX('Raw Data'!C$1:C$998,$B24+$AP$6+1)</f>
        <v>47920</v>
      </c>
      <c r="AP24">
        <f>INDEX('Raw Data'!D$1:D$998,$B24+$AP$6+1)</f>
        <v>47720</v>
      </c>
      <c r="AQ24">
        <f>INDEX('Raw Data'!E$1:E$998,$B24+$AP$6+1)</f>
        <v>48040</v>
      </c>
    </row>
    <row r="25" spans="2:43" ht="12.75">
      <c r="B25">
        <f t="shared" si="0"/>
        <v>187</v>
      </c>
      <c r="C25">
        <f>INDEX('Raw Data'!A$1:A$998,$B25)</f>
        <v>1334</v>
      </c>
      <c r="D25">
        <f>INDEX('Raw Data'!B$1:B$998,$B25+$F$6+1)</f>
        <v>90</v>
      </c>
      <c r="E25">
        <f>INDEX('Raw Data'!C$1:C$998,$B25+$F$6+1)</f>
        <v>100</v>
      </c>
      <c r="F25">
        <f>INDEX('Raw Data'!D$1:D$998,$B25+$F$6+1)</f>
        <v>90</v>
      </c>
      <c r="G25">
        <f>INDEX('Raw Data'!E$1:E$998,$B25+$F$6+1)</f>
        <v>90</v>
      </c>
      <c r="H25">
        <f>INDEX('Raw Data'!B$1:B$998,$B25+$J$6+1)</f>
        <v>30500</v>
      </c>
      <c r="I25">
        <f>INDEX('Raw Data'!C$1:C$998,$B25+$J$6+1)</f>
        <v>30830</v>
      </c>
      <c r="J25">
        <f>INDEX('Raw Data'!D$1:D$998,$B25+$J$6+1)</f>
        <v>30070</v>
      </c>
      <c r="K25">
        <f>INDEX('Raw Data'!E$1:E$998,$B25+$J$6+1)</f>
        <v>30670</v>
      </c>
      <c r="L25">
        <f>INDEX('Raw Data'!B$1:B$998,$B25+$N$6+1)</f>
        <v>43980</v>
      </c>
      <c r="M25">
        <f>INDEX('Raw Data'!C$1:C$998,$B25+$N$6+1)</f>
        <v>44020</v>
      </c>
      <c r="N25">
        <f>INDEX('Raw Data'!D$1:D$998,$B25+$N$6+1)</f>
        <v>43680</v>
      </c>
      <c r="O25">
        <f>INDEX('Raw Data'!E$1:E$998,$B25+$N$6+1)</f>
        <v>43460</v>
      </c>
      <c r="P25">
        <f>INDEX('Raw Data'!B$1:B$998,$B25+$R$6+1)</f>
        <v>40820</v>
      </c>
      <c r="Q25">
        <f>INDEX('Raw Data'!C$1:C$998,$B25+$R$6+1)</f>
        <v>42650</v>
      </c>
      <c r="R25">
        <f>INDEX('Raw Data'!D$1:D$998,$B25+$R$6+1)</f>
        <v>42390</v>
      </c>
      <c r="S25">
        <f>INDEX('Raw Data'!E$1:E$998,$B25+$R$6+1)</f>
        <v>41450</v>
      </c>
      <c r="T25">
        <f>INDEX('Raw Data'!B$1:B$998,$B25+$V$6+1)</f>
        <v>51010</v>
      </c>
      <c r="U25">
        <f>INDEX('Raw Data'!C$1:C$998,$B25+$V$6+1)</f>
        <v>50970</v>
      </c>
      <c r="V25">
        <f>INDEX('Raw Data'!D$1:D$998,$B25+$V$6+1)</f>
        <v>51420</v>
      </c>
      <c r="W25">
        <f>INDEX('Raw Data'!E$1:E$998,$B25+$V$6+1)</f>
        <v>51220</v>
      </c>
      <c r="X25">
        <f>INDEX('Raw Data'!B$1:B$998,$B25+$Z$6+1)</f>
        <v>42870</v>
      </c>
      <c r="Y25">
        <f>INDEX('Raw Data'!C$1:C$998,$B25+$Z$6+1)</f>
        <v>43600</v>
      </c>
      <c r="Z25">
        <f>INDEX('Raw Data'!D$1:D$998,$B25+$Z$6+1)</f>
        <v>42600</v>
      </c>
      <c r="AA25">
        <f>INDEX('Raw Data'!E$1:E$998,$B25+$Z$6+1)</f>
        <v>42640</v>
      </c>
      <c r="AB25">
        <f>INDEX('Raw Data'!B$1:B$998,$B25+$AD$6+1)</f>
        <v>40650</v>
      </c>
      <c r="AC25">
        <f>INDEX('Raw Data'!C$1:C$998,$B25+$AD$6+1)</f>
        <v>40800</v>
      </c>
      <c r="AD25">
        <f>INDEX('Raw Data'!D$1:D$998,$B25+$AD$6+1)</f>
        <v>40760</v>
      </c>
      <c r="AE25">
        <f>INDEX('Raw Data'!E$1:E$998,$B25+$AD$6+1)</f>
        <v>40890</v>
      </c>
      <c r="AF25">
        <f>INDEX('Raw Data'!B$1:B$998,$B25+$AH$6+1)</f>
        <v>49600</v>
      </c>
      <c r="AG25">
        <f>INDEX('Raw Data'!C$1:C$998,$B25+$AH$6+1)</f>
        <v>50380</v>
      </c>
      <c r="AH25">
        <f>INDEX('Raw Data'!D$1:D$998,$B25+$AH$6+1)</f>
        <v>49900</v>
      </c>
      <c r="AI25">
        <f>INDEX('Raw Data'!E$1:E$998,$B25+$AH$6+1)</f>
        <v>49620</v>
      </c>
      <c r="AJ25">
        <f>INDEX('Raw Data'!B$1:B$998,$B25+$AL$6+1)</f>
        <v>47260</v>
      </c>
      <c r="AK25">
        <f>INDEX('Raw Data'!C$1:C$998,$B25+$AL$6+1)</f>
        <v>47930</v>
      </c>
      <c r="AL25">
        <f>INDEX('Raw Data'!D$1:D$998,$B25+$AL$6+1)</f>
        <v>47460</v>
      </c>
      <c r="AM25">
        <f>INDEX('Raw Data'!E$1:E$998,$B25+$AL$6+1)</f>
        <v>47440</v>
      </c>
      <c r="AN25">
        <f>INDEX('Raw Data'!B$1:B$998,$B25+$AP$6+1)</f>
        <v>48580</v>
      </c>
      <c r="AO25">
        <f>INDEX('Raw Data'!C$1:C$998,$B25+$AP$6+1)</f>
        <v>49100</v>
      </c>
      <c r="AP25">
        <f>INDEX('Raw Data'!D$1:D$998,$B25+$AP$6+1)</f>
        <v>48420</v>
      </c>
      <c r="AQ25">
        <f>INDEX('Raw Data'!E$1:E$998,$B25+$AP$6+1)</f>
        <v>47850</v>
      </c>
    </row>
    <row r="26" spans="2:43" ht="12.75">
      <c r="B26">
        <f t="shared" si="0"/>
        <v>200</v>
      </c>
      <c r="C26">
        <f>INDEX('Raw Data'!A$1:A$998,$B26)</f>
        <v>1349</v>
      </c>
      <c r="D26">
        <f>INDEX('Raw Data'!B$1:B$998,$B26+$F$6+1)</f>
        <v>100</v>
      </c>
      <c r="E26">
        <f>INDEX('Raw Data'!C$1:C$998,$B26+$F$6+1)</f>
        <v>120</v>
      </c>
      <c r="F26">
        <f>INDEX('Raw Data'!D$1:D$998,$B26+$F$6+1)</f>
        <v>110</v>
      </c>
      <c r="G26">
        <f>INDEX('Raw Data'!E$1:E$998,$B26+$F$6+1)</f>
        <v>120</v>
      </c>
      <c r="H26">
        <f>INDEX('Raw Data'!B$1:B$998,$B26+$J$6+1)</f>
        <v>31150</v>
      </c>
      <c r="I26">
        <f>INDEX('Raw Data'!C$1:C$998,$B26+$J$6+1)</f>
        <v>32060</v>
      </c>
      <c r="J26">
        <f>INDEX('Raw Data'!D$1:D$998,$B26+$J$6+1)</f>
        <v>31880</v>
      </c>
      <c r="K26">
        <f>INDEX('Raw Data'!E$1:E$998,$B26+$J$6+1)</f>
        <v>31950</v>
      </c>
      <c r="L26">
        <f>INDEX('Raw Data'!B$1:B$998,$B26+$N$6+1)</f>
        <v>48050</v>
      </c>
      <c r="M26">
        <f>INDEX('Raw Data'!C$1:C$998,$B26+$N$6+1)</f>
        <v>45670</v>
      </c>
      <c r="N26">
        <f>INDEX('Raw Data'!D$1:D$998,$B26+$N$6+1)</f>
        <v>45320</v>
      </c>
      <c r="O26">
        <f>INDEX('Raw Data'!E$1:E$998,$B26+$N$6+1)</f>
        <v>45470</v>
      </c>
      <c r="P26">
        <f>INDEX('Raw Data'!B$1:B$998,$B26+$R$6+1)</f>
        <v>41430</v>
      </c>
      <c r="Q26">
        <f>INDEX('Raw Data'!C$1:C$998,$B26+$R$6+1)</f>
        <v>42280</v>
      </c>
      <c r="R26">
        <f>INDEX('Raw Data'!D$1:D$998,$B26+$R$6+1)</f>
        <v>42230</v>
      </c>
      <c r="S26">
        <f>INDEX('Raw Data'!E$1:E$998,$B26+$R$6+1)</f>
        <v>41710</v>
      </c>
      <c r="T26">
        <f>INDEX('Raw Data'!B$1:B$998,$B26+$V$6+1)</f>
        <v>52110</v>
      </c>
      <c r="U26">
        <f>INDEX('Raw Data'!C$1:C$998,$B26+$V$6+1)</f>
        <v>53070</v>
      </c>
      <c r="V26">
        <f>INDEX('Raw Data'!D$1:D$998,$B26+$V$6+1)</f>
        <v>52560</v>
      </c>
      <c r="W26">
        <f>INDEX('Raw Data'!E$1:E$998,$B26+$V$6+1)</f>
        <v>53030</v>
      </c>
      <c r="X26">
        <f>INDEX('Raw Data'!B$1:B$998,$B26+$Z$6+1)</f>
        <v>44340</v>
      </c>
      <c r="Y26">
        <f>INDEX('Raw Data'!C$1:C$998,$B26+$Z$6+1)</f>
        <v>44930</v>
      </c>
      <c r="Z26">
        <f>INDEX('Raw Data'!D$1:D$998,$B26+$Z$6+1)</f>
        <v>44750</v>
      </c>
      <c r="AA26">
        <f>INDEX('Raw Data'!E$1:E$998,$B26+$Z$6+1)</f>
        <v>44480</v>
      </c>
      <c r="AB26">
        <f>INDEX('Raw Data'!B$1:B$998,$B26+$AD$6+1)</f>
        <v>44770</v>
      </c>
      <c r="AC26">
        <f>INDEX('Raw Data'!C$1:C$998,$B26+$AD$6+1)</f>
        <v>45700</v>
      </c>
      <c r="AD26">
        <f>INDEX('Raw Data'!D$1:D$998,$B26+$AD$6+1)</f>
        <v>45520</v>
      </c>
      <c r="AE26">
        <f>INDEX('Raw Data'!E$1:E$998,$B26+$AD$6+1)</f>
        <v>45090</v>
      </c>
      <c r="AF26">
        <f>INDEX('Raw Data'!B$1:B$998,$B26+$AH$6+1)</f>
        <v>51570</v>
      </c>
      <c r="AG26">
        <f>INDEX('Raw Data'!C$1:C$998,$B26+$AH$6+1)</f>
        <v>52090</v>
      </c>
      <c r="AH26">
        <f>INDEX('Raw Data'!D$1:D$998,$B26+$AH$6+1)</f>
        <v>52310</v>
      </c>
      <c r="AI26">
        <f>INDEX('Raw Data'!E$1:E$998,$B26+$AH$6+1)</f>
        <v>52630</v>
      </c>
      <c r="AJ26">
        <f>INDEX('Raw Data'!B$1:B$998,$B26+$AL$6+1)</f>
        <v>49320</v>
      </c>
      <c r="AK26">
        <f>INDEX('Raw Data'!C$1:C$998,$B26+$AL$6+1)</f>
        <v>50320</v>
      </c>
      <c r="AL26">
        <f>INDEX('Raw Data'!D$1:D$998,$B26+$AL$6+1)</f>
        <v>49440</v>
      </c>
      <c r="AM26">
        <f>INDEX('Raw Data'!E$1:E$998,$B26+$AL$6+1)</f>
        <v>49480</v>
      </c>
      <c r="AN26">
        <f>INDEX('Raw Data'!B$1:B$998,$B26+$AP$6+1)</f>
        <v>49630</v>
      </c>
      <c r="AO26">
        <f>INDEX('Raw Data'!C$1:C$998,$B26+$AP$6+1)</f>
        <v>50130</v>
      </c>
      <c r="AP26">
        <f>INDEX('Raw Data'!D$1:D$998,$B26+$AP$6+1)</f>
        <v>49880</v>
      </c>
      <c r="AQ26">
        <f>INDEX('Raw Data'!E$1:E$998,$B26+$AP$6+1)</f>
        <v>49910</v>
      </c>
    </row>
    <row r="27" spans="2:43" ht="12.75">
      <c r="B27">
        <f t="shared" si="0"/>
        <v>213</v>
      </c>
      <c r="C27">
        <f>INDEX('Raw Data'!A$1:A$998,$B27)</f>
        <v>1404</v>
      </c>
      <c r="D27">
        <f>INDEX('Raw Data'!B$1:B$998,$B27+$F$6+1)</f>
        <v>100</v>
      </c>
      <c r="E27">
        <f>INDEX('Raw Data'!C$1:C$998,$B27+$F$6+1)</f>
        <v>120</v>
      </c>
      <c r="F27">
        <f>INDEX('Raw Data'!D$1:D$998,$B27+$F$6+1)</f>
        <v>110</v>
      </c>
      <c r="G27">
        <f>INDEX('Raw Data'!E$1:E$998,$B27+$F$6+1)</f>
        <v>120</v>
      </c>
      <c r="H27">
        <f>INDEX('Raw Data'!B$1:B$998,$B27+$J$6+1)</f>
        <v>32630</v>
      </c>
      <c r="I27">
        <f>INDEX('Raw Data'!C$1:C$998,$B27+$J$6+1)</f>
        <v>32790</v>
      </c>
      <c r="J27">
        <f>INDEX('Raw Data'!D$1:D$998,$B27+$J$6+1)</f>
        <v>32910</v>
      </c>
      <c r="K27">
        <f>INDEX('Raw Data'!E$1:E$998,$B27+$J$6+1)</f>
        <v>32810</v>
      </c>
      <c r="L27">
        <f>INDEX('Raw Data'!B$1:B$998,$B27+$N$6+1)</f>
        <v>46290</v>
      </c>
      <c r="M27">
        <f>INDEX('Raw Data'!C$1:C$998,$B27+$N$6+1)</f>
        <v>46820</v>
      </c>
      <c r="N27">
        <f>INDEX('Raw Data'!D$1:D$998,$B27+$N$6+1)</f>
        <v>46670</v>
      </c>
      <c r="O27">
        <f>INDEX('Raw Data'!E$1:E$998,$B27+$N$6+1)</f>
        <v>46920</v>
      </c>
      <c r="P27">
        <f>INDEX('Raw Data'!B$1:B$998,$B27+$R$6+1)</f>
        <v>46200</v>
      </c>
      <c r="Q27">
        <f>INDEX('Raw Data'!C$1:C$998,$B27+$R$6+1)</f>
        <v>47270</v>
      </c>
      <c r="R27">
        <f>INDEX('Raw Data'!D$1:D$998,$B27+$R$6+1)</f>
        <v>46970</v>
      </c>
      <c r="S27">
        <f>INDEX('Raw Data'!E$1:E$998,$B27+$R$6+1)</f>
        <v>46660</v>
      </c>
      <c r="T27">
        <f>INDEX('Raw Data'!B$1:B$998,$B27+$V$6+1)</f>
        <v>53990</v>
      </c>
      <c r="U27">
        <f>INDEX('Raw Data'!C$1:C$998,$B27+$V$6+1)</f>
        <v>54060</v>
      </c>
      <c r="V27">
        <f>INDEX('Raw Data'!D$1:D$998,$B27+$V$6+1)</f>
        <v>54460</v>
      </c>
      <c r="W27">
        <f>INDEX('Raw Data'!E$1:E$998,$B27+$V$6+1)</f>
        <v>54360</v>
      </c>
      <c r="X27">
        <f>INDEX('Raw Data'!B$1:B$998,$B27+$Z$6+1)</f>
        <v>46050</v>
      </c>
      <c r="Y27">
        <f>INDEX('Raw Data'!C$1:C$998,$B27+$Z$6+1)</f>
        <v>46360</v>
      </c>
      <c r="Z27">
        <f>INDEX('Raw Data'!D$1:D$998,$B27+$Z$6+1)</f>
        <v>46360</v>
      </c>
      <c r="AA27">
        <f>INDEX('Raw Data'!E$1:E$998,$B27+$Z$6+1)</f>
        <v>46260</v>
      </c>
      <c r="AB27">
        <f>INDEX('Raw Data'!B$1:B$998,$B27+$AD$6+1)</f>
        <v>48540</v>
      </c>
      <c r="AC27">
        <f>INDEX('Raw Data'!C$1:C$998,$B27+$AD$6+1)</f>
        <v>48760</v>
      </c>
      <c r="AD27">
        <f>INDEX('Raw Data'!D$1:D$998,$B27+$AD$6+1)</f>
        <v>47900</v>
      </c>
      <c r="AE27">
        <f>INDEX('Raw Data'!E$1:E$998,$B27+$AD$6+1)</f>
        <v>48150</v>
      </c>
      <c r="AF27">
        <f>INDEX('Raw Data'!B$1:B$998,$B27+$AH$6+1)</f>
        <v>54470</v>
      </c>
      <c r="AG27">
        <f>INDEX('Raw Data'!C$1:C$998,$B27+$AH$6+1)</f>
        <v>54520</v>
      </c>
      <c r="AH27">
        <f>INDEX('Raw Data'!D$1:D$998,$B27+$AH$6+1)</f>
        <v>54650</v>
      </c>
      <c r="AI27">
        <f>INDEX('Raw Data'!E$1:E$998,$B27+$AH$6+1)</f>
        <v>54490</v>
      </c>
      <c r="AJ27">
        <f>INDEX('Raw Data'!B$1:B$998,$B27+$AL$6+1)</f>
        <v>51460</v>
      </c>
      <c r="AK27">
        <f>INDEX('Raw Data'!C$1:C$998,$B27+$AL$6+1)</f>
        <v>51150</v>
      </c>
      <c r="AL27">
        <f>INDEX('Raw Data'!D$1:D$998,$B27+$AL$6+1)</f>
        <v>51170</v>
      </c>
      <c r="AM27">
        <f>INDEX('Raw Data'!E$1:E$998,$B27+$AL$6+1)</f>
        <v>51260</v>
      </c>
      <c r="AN27">
        <f>INDEX('Raw Data'!B$1:B$998,$B27+$AP$6+1)</f>
        <v>51980</v>
      </c>
      <c r="AO27">
        <f>INDEX('Raw Data'!C$1:C$998,$B27+$AP$6+1)</f>
        <v>52410</v>
      </c>
      <c r="AP27">
        <f>INDEX('Raw Data'!D$1:D$998,$B27+$AP$6+1)</f>
        <v>52220</v>
      </c>
      <c r="AQ27">
        <f>INDEX('Raw Data'!E$1:E$998,$B27+$AP$6+1)</f>
        <v>52070</v>
      </c>
    </row>
    <row r="28" spans="2:43" ht="12.75">
      <c r="B28">
        <f t="shared" si="0"/>
        <v>226</v>
      </c>
      <c r="C28">
        <f>INDEX('Raw Data'!A$1:A$998,$B28)</f>
        <v>1419</v>
      </c>
      <c r="D28">
        <f>INDEX('Raw Data'!B$1:B$998,$B28+$F$6+1)</f>
        <v>100</v>
      </c>
      <c r="E28">
        <f>INDEX('Raw Data'!C$1:C$998,$B28+$F$6+1)</f>
        <v>90</v>
      </c>
      <c r="F28">
        <f>INDEX('Raw Data'!D$1:D$998,$B28+$F$6+1)</f>
        <v>100</v>
      </c>
      <c r="G28">
        <f>INDEX('Raw Data'!E$1:E$998,$B28+$F$6+1)</f>
        <v>90</v>
      </c>
      <c r="H28">
        <f>INDEX('Raw Data'!B$1:B$998,$B28+$J$6+1)</f>
        <v>34610</v>
      </c>
      <c r="I28">
        <f>INDEX('Raw Data'!C$1:C$998,$B28+$J$6+1)</f>
        <v>34310</v>
      </c>
      <c r="J28">
        <f>INDEX('Raw Data'!D$1:D$998,$B28+$J$6+1)</f>
        <v>33610</v>
      </c>
      <c r="K28">
        <f>INDEX('Raw Data'!E$1:E$998,$B28+$J$6+1)</f>
        <v>33770</v>
      </c>
      <c r="L28">
        <f>INDEX('Raw Data'!B$1:B$998,$B28+$N$6+1)</f>
        <v>49230</v>
      </c>
      <c r="M28">
        <f>INDEX('Raw Data'!C$1:C$998,$B28+$N$6+1)</f>
        <v>49540</v>
      </c>
      <c r="N28">
        <f>INDEX('Raw Data'!D$1:D$998,$B28+$N$6+1)</f>
        <v>49460</v>
      </c>
      <c r="O28">
        <f>INDEX('Raw Data'!E$1:E$998,$B28+$N$6+1)</f>
        <v>49440</v>
      </c>
      <c r="P28">
        <f>INDEX('Raw Data'!B$1:B$998,$B28+$R$6+1)</f>
        <v>45060</v>
      </c>
      <c r="Q28">
        <f>INDEX('Raw Data'!C$1:C$998,$B28+$R$6+1)</f>
        <v>45980</v>
      </c>
      <c r="R28">
        <f>INDEX('Raw Data'!D$1:D$998,$B28+$R$6+1)</f>
        <v>46300</v>
      </c>
      <c r="S28">
        <f>INDEX('Raw Data'!E$1:E$998,$B28+$R$6+1)</f>
        <v>46330</v>
      </c>
      <c r="T28">
        <f>INDEX('Raw Data'!B$1:B$998,$B28+$V$6+1)</f>
        <v>55430</v>
      </c>
      <c r="U28">
        <f>INDEX('Raw Data'!C$1:C$998,$B28+$V$6+1)</f>
        <v>55970</v>
      </c>
      <c r="V28">
        <f>INDEX('Raw Data'!D$1:D$998,$B28+$V$6+1)</f>
        <v>55760</v>
      </c>
      <c r="W28">
        <f>INDEX('Raw Data'!E$1:E$998,$B28+$V$6+1)</f>
        <v>55860</v>
      </c>
      <c r="X28">
        <f>INDEX('Raw Data'!B$1:B$998,$B28+$Z$6+1)</f>
        <v>46870</v>
      </c>
      <c r="Y28">
        <f>INDEX('Raw Data'!C$1:C$998,$B28+$Z$6+1)</f>
        <v>47360</v>
      </c>
      <c r="Z28">
        <f>INDEX('Raw Data'!D$1:D$998,$B28+$Z$6+1)</f>
        <v>47100</v>
      </c>
      <c r="AA28">
        <f>INDEX('Raw Data'!E$1:E$998,$B28+$Z$6+1)</f>
        <v>47480</v>
      </c>
      <c r="AB28">
        <f>INDEX('Raw Data'!B$1:B$998,$B28+$AD$6+1)</f>
        <v>50560</v>
      </c>
      <c r="AC28">
        <f>INDEX('Raw Data'!C$1:C$998,$B28+$AD$6+1)</f>
        <v>50780</v>
      </c>
      <c r="AD28">
        <f>INDEX('Raw Data'!D$1:D$998,$B28+$AD$6+1)</f>
        <v>50880</v>
      </c>
      <c r="AE28">
        <f>INDEX('Raw Data'!E$1:E$998,$B28+$AD$6+1)</f>
        <v>51090</v>
      </c>
      <c r="AF28">
        <f>INDEX('Raw Data'!B$1:B$998,$B28+$AH$6+1)</f>
        <v>58940</v>
      </c>
      <c r="AG28">
        <f>INDEX('Raw Data'!C$1:C$998,$B28+$AH$6+1)</f>
        <v>59630</v>
      </c>
      <c r="AH28">
        <f>INDEX('Raw Data'!D$1:D$998,$B28+$AH$6+1)</f>
        <v>59590</v>
      </c>
      <c r="AI28">
        <f>INDEX('Raw Data'!E$1:E$998,$B28+$AH$6+1)</f>
        <v>59280</v>
      </c>
      <c r="AJ28">
        <f>INDEX('Raw Data'!B$1:B$998,$B28+$AL$6+1)</f>
        <v>52530</v>
      </c>
      <c r="AK28">
        <f>INDEX('Raw Data'!C$1:C$998,$B28+$AL$6+1)</f>
        <v>53500</v>
      </c>
      <c r="AL28">
        <f>INDEX('Raw Data'!D$1:D$998,$B28+$AL$6+1)</f>
        <v>53020</v>
      </c>
      <c r="AM28">
        <f>INDEX('Raw Data'!E$1:E$998,$B28+$AL$6+1)</f>
        <v>53090</v>
      </c>
      <c r="AN28">
        <f>INDEX('Raw Data'!B$1:B$998,$B28+$AP$6+1)</f>
        <v>54210</v>
      </c>
      <c r="AO28">
        <f>INDEX('Raw Data'!C$1:C$998,$B28+$AP$6+1)</f>
        <v>54480</v>
      </c>
      <c r="AP28">
        <f>INDEX('Raw Data'!D$1:D$998,$B28+$AP$6+1)</f>
        <v>54040</v>
      </c>
      <c r="AQ28">
        <f>INDEX('Raw Data'!E$1:E$998,$B28+$AP$6+1)</f>
        <v>53800</v>
      </c>
    </row>
    <row r="29" spans="2:43" ht="12.75">
      <c r="B29">
        <f t="shared" si="0"/>
        <v>239</v>
      </c>
      <c r="C29">
        <f>INDEX('Raw Data'!A$1:A$998,$B29)</f>
        <v>1434</v>
      </c>
      <c r="D29">
        <f>INDEX('Raw Data'!B$1:B$998,$B29+$F$6+1)</f>
        <v>110</v>
      </c>
      <c r="E29">
        <f>INDEX('Raw Data'!C$1:C$998,$B29+$F$6+1)</f>
        <v>110</v>
      </c>
      <c r="F29">
        <f>INDEX('Raw Data'!D$1:D$998,$B29+$F$6+1)</f>
        <v>110</v>
      </c>
      <c r="G29">
        <f>INDEX('Raw Data'!E$1:E$998,$B29+$F$6+1)</f>
        <v>110</v>
      </c>
      <c r="H29">
        <f>INDEX('Raw Data'!B$1:B$998,$B29+$J$6+1)</f>
        <v>34280</v>
      </c>
      <c r="I29">
        <f>INDEX('Raw Data'!C$1:C$998,$B29+$J$6+1)</f>
        <v>34190</v>
      </c>
      <c r="J29">
        <f>INDEX('Raw Data'!D$1:D$998,$B29+$J$6+1)</f>
        <v>34630</v>
      </c>
      <c r="K29">
        <f>INDEX('Raw Data'!E$1:E$998,$B29+$J$6+1)</f>
        <v>34370</v>
      </c>
      <c r="L29">
        <f>INDEX('Raw Data'!B$1:B$998,$B29+$N$6+1)</f>
        <v>49420</v>
      </c>
      <c r="M29">
        <f>INDEX('Raw Data'!C$1:C$998,$B29+$N$6+1)</f>
        <v>49060</v>
      </c>
      <c r="N29">
        <f>INDEX('Raw Data'!D$1:D$998,$B29+$N$6+1)</f>
        <v>50510</v>
      </c>
      <c r="O29">
        <f>INDEX('Raw Data'!E$1:E$998,$B29+$N$6+1)</f>
        <v>50550</v>
      </c>
      <c r="P29">
        <f>INDEX('Raw Data'!B$1:B$998,$B29+$R$6+1)</f>
        <v>45210</v>
      </c>
      <c r="Q29">
        <f>INDEX('Raw Data'!C$1:C$998,$B29+$R$6+1)</f>
        <v>44770</v>
      </c>
      <c r="R29">
        <f>INDEX('Raw Data'!D$1:D$998,$B29+$R$6+1)</f>
        <v>45020</v>
      </c>
      <c r="S29">
        <f>INDEX('Raw Data'!E$1:E$998,$B29+$R$6+1)</f>
        <v>44970</v>
      </c>
      <c r="T29">
        <f>INDEX('Raw Data'!B$1:B$998,$B29+$V$6+1)</f>
        <v>56440</v>
      </c>
      <c r="U29">
        <f>INDEX('Raw Data'!C$1:C$998,$B29+$V$6+1)</f>
        <v>56410</v>
      </c>
      <c r="V29">
        <f>INDEX('Raw Data'!D$1:D$998,$B29+$V$6+1)</f>
        <v>57290</v>
      </c>
      <c r="W29">
        <f>INDEX('Raw Data'!E$1:E$998,$B29+$V$6+1)</f>
        <v>57810</v>
      </c>
      <c r="X29">
        <f>INDEX('Raw Data'!B$1:B$998,$B29+$Z$6+1)</f>
        <v>49270</v>
      </c>
      <c r="Y29">
        <f>INDEX('Raw Data'!C$1:C$998,$B29+$Z$6+1)</f>
        <v>48230</v>
      </c>
      <c r="Z29">
        <f>INDEX('Raw Data'!D$1:D$998,$B29+$Z$6+1)</f>
        <v>49560</v>
      </c>
      <c r="AA29">
        <f>INDEX('Raw Data'!E$1:E$998,$B29+$Z$6+1)</f>
        <v>49030</v>
      </c>
      <c r="AB29">
        <f>INDEX('Raw Data'!B$1:B$998,$B29+$AD$6+1)</f>
        <v>52950</v>
      </c>
      <c r="AC29">
        <f>INDEX('Raw Data'!C$1:C$998,$B29+$AD$6+1)</f>
        <v>51690</v>
      </c>
      <c r="AD29">
        <f>INDEX('Raw Data'!D$1:D$998,$B29+$AD$6+1)</f>
        <v>52790</v>
      </c>
      <c r="AE29">
        <f>INDEX('Raw Data'!E$1:E$998,$B29+$AD$6+1)</f>
        <v>52440</v>
      </c>
      <c r="AF29">
        <f>INDEX('Raw Data'!B$1:B$998,$B29+$AH$6+1)</f>
        <v>56810</v>
      </c>
      <c r="AG29">
        <f>INDEX('Raw Data'!C$1:C$998,$B29+$AH$6+1)</f>
        <v>56090</v>
      </c>
      <c r="AH29">
        <f>INDEX('Raw Data'!D$1:D$998,$B29+$AH$6+1)</f>
        <v>56720</v>
      </c>
      <c r="AI29">
        <f>INDEX('Raw Data'!E$1:E$998,$B29+$AH$6+1)</f>
        <v>56090</v>
      </c>
      <c r="AJ29">
        <f>INDEX('Raw Data'!B$1:B$998,$B29+$AL$6+1)</f>
        <v>54130</v>
      </c>
      <c r="AK29">
        <f>INDEX('Raw Data'!C$1:C$998,$B29+$AL$6+1)</f>
        <v>53190</v>
      </c>
      <c r="AL29">
        <f>INDEX('Raw Data'!D$1:D$998,$B29+$AL$6+1)</f>
        <v>54110</v>
      </c>
      <c r="AM29">
        <f>INDEX('Raw Data'!E$1:E$998,$B29+$AL$6+1)</f>
        <v>53950</v>
      </c>
      <c r="AN29">
        <f>INDEX('Raw Data'!B$1:B$998,$B29+$AP$6+1)</f>
        <v>54970</v>
      </c>
      <c r="AO29">
        <f>INDEX('Raw Data'!C$1:C$998,$B29+$AP$6+1)</f>
        <v>54590</v>
      </c>
      <c r="AP29">
        <f>INDEX('Raw Data'!D$1:D$998,$B29+$AP$6+1)</f>
        <v>55320</v>
      </c>
      <c r="AQ29">
        <f>INDEX('Raw Data'!E$1:E$998,$B29+$AP$6+1)</f>
        <v>54580</v>
      </c>
    </row>
    <row r="30" spans="2:43" ht="12.75">
      <c r="B30">
        <f t="shared" si="0"/>
        <v>252</v>
      </c>
      <c r="C30">
        <f>INDEX('Raw Data'!A$1:A$998,$B30)</f>
        <v>1449</v>
      </c>
      <c r="D30">
        <f>INDEX('Raw Data'!B$1:B$998,$B30+$F$6+1)</f>
        <v>120</v>
      </c>
      <c r="E30">
        <f>INDEX('Raw Data'!C$1:C$998,$B30+$F$6+1)</f>
        <v>110</v>
      </c>
      <c r="F30">
        <f>INDEX('Raw Data'!D$1:D$998,$B30+$F$6+1)</f>
        <v>110</v>
      </c>
      <c r="G30">
        <f>INDEX('Raw Data'!E$1:E$998,$B30+$F$6+1)</f>
        <v>110</v>
      </c>
      <c r="H30">
        <f>INDEX('Raw Data'!B$1:B$998,$B30+$J$6+1)</f>
        <v>35150</v>
      </c>
      <c r="I30">
        <f>INDEX('Raw Data'!C$1:C$998,$B30+$J$6+1)</f>
        <v>35280</v>
      </c>
      <c r="J30">
        <f>INDEX('Raw Data'!D$1:D$998,$B30+$J$6+1)</f>
        <v>35310</v>
      </c>
      <c r="K30">
        <f>INDEX('Raw Data'!E$1:E$998,$B30+$J$6+1)</f>
        <v>34880</v>
      </c>
      <c r="L30">
        <f>INDEX('Raw Data'!B$1:B$998,$B30+$N$6+1)</f>
        <v>51740</v>
      </c>
      <c r="M30">
        <f>INDEX('Raw Data'!C$1:C$998,$B30+$N$6+1)</f>
        <v>51710</v>
      </c>
      <c r="N30">
        <f>INDEX('Raw Data'!D$1:D$998,$B30+$N$6+1)</f>
        <v>52280</v>
      </c>
      <c r="O30">
        <f>INDEX('Raw Data'!E$1:E$998,$B30+$N$6+1)</f>
        <v>52070</v>
      </c>
      <c r="P30">
        <f>INDEX('Raw Data'!B$1:B$998,$B30+$R$6+1)</f>
        <v>45930</v>
      </c>
      <c r="Q30">
        <f>INDEX('Raw Data'!C$1:C$998,$B30+$R$6+1)</f>
        <v>45890</v>
      </c>
      <c r="R30">
        <f>INDEX('Raw Data'!D$1:D$998,$B30+$R$6+1)</f>
        <v>46490</v>
      </c>
      <c r="S30">
        <f>INDEX('Raw Data'!E$1:E$998,$B30+$R$6+1)</f>
        <v>46740</v>
      </c>
      <c r="T30">
        <f>INDEX('Raw Data'!B$1:B$998,$B30+$V$6+1)</f>
        <v>57880</v>
      </c>
      <c r="U30">
        <f>INDEX('Raw Data'!C$1:C$998,$B30+$V$6+1)</f>
        <v>58620</v>
      </c>
      <c r="V30">
        <f>INDEX('Raw Data'!D$1:D$998,$B30+$V$6+1)</f>
        <v>58820</v>
      </c>
      <c r="W30">
        <f>INDEX('Raw Data'!E$1:E$998,$B30+$V$6+1)</f>
        <v>58720</v>
      </c>
      <c r="X30">
        <f>INDEX('Raw Data'!B$1:B$998,$B30+$Z$6+1)</f>
        <v>49610</v>
      </c>
      <c r="Y30">
        <f>INDEX('Raw Data'!C$1:C$998,$B30+$Z$6+1)</f>
        <v>49580</v>
      </c>
      <c r="Z30">
        <f>INDEX('Raw Data'!D$1:D$998,$B30+$Z$6+1)</f>
        <v>49820</v>
      </c>
      <c r="AA30">
        <f>INDEX('Raw Data'!E$1:E$998,$B30+$Z$6+1)</f>
        <v>50260</v>
      </c>
      <c r="AB30">
        <f>INDEX('Raw Data'!B$1:B$998,$B30+$AD$6+1)</f>
        <v>54010</v>
      </c>
      <c r="AC30">
        <f>INDEX('Raw Data'!C$1:C$998,$B30+$AD$6+1)</f>
        <v>54220</v>
      </c>
      <c r="AD30">
        <f>INDEX('Raw Data'!D$1:D$998,$B30+$AD$6+1)</f>
        <v>54270</v>
      </c>
      <c r="AE30">
        <f>INDEX('Raw Data'!E$1:E$998,$B30+$AD$6+1)</f>
        <v>53820</v>
      </c>
      <c r="AF30">
        <f>INDEX('Raw Data'!B$1:B$998,$B30+$AH$6+1)</f>
        <v>57100</v>
      </c>
      <c r="AG30">
        <f>INDEX('Raw Data'!C$1:C$998,$B30+$AH$6+1)</f>
        <v>57540</v>
      </c>
      <c r="AH30">
        <f>INDEX('Raw Data'!D$1:D$998,$B30+$AH$6+1)</f>
        <v>58310</v>
      </c>
      <c r="AI30">
        <f>INDEX('Raw Data'!E$1:E$998,$B30+$AH$6+1)</f>
        <v>58080</v>
      </c>
      <c r="AJ30">
        <f>INDEX('Raw Data'!B$1:B$998,$B30+$AL$6+1)</f>
        <v>54830</v>
      </c>
      <c r="AK30">
        <f>INDEX('Raw Data'!C$1:C$998,$B30+$AL$6+1)</f>
        <v>55040</v>
      </c>
      <c r="AL30">
        <f>INDEX('Raw Data'!D$1:D$998,$B30+$AL$6+1)</f>
        <v>55200</v>
      </c>
      <c r="AM30">
        <f>INDEX('Raw Data'!E$1:E$998,$B30+$AL$6+1)</f>
        <v>55170</v>
      </c>
      <c r="AN30">
        <f>INDEX('Raw Data'!B$1:B$998,$B30+$AP$6+1)</f>
        <v>55950</v>
      </c>
      <c r="AO30">
        <f>INDEX('Raw Data'!C$1:C$998,$B30+$AP$6+1)</f>
        <v>55610</v>
      </c>
      <c r="AP30">
        <f>INDEX('Raw Data'!D$1:D$998,$B30+$AP$6+1)</f>
        <v>56390</v>
      </c>
      <c r="AQ30">
        <f>INDEX('Raw Data'!E$1:E$998,$B30+$AP$6+1)</f>
        <v>56030</v>
      </c>
    </row>
    <row r="31" spans="2:43" ht="12.75">
      <c r="B31">
        <f t="shared" si="0"/>
        <v>265</v>
      </c>
      <c r="C31">
        <f>INDEX('Raw Data'!A$1:A$998,$B31)</f>
        <v>1504</v>
      </c>
      <c r="D31">
        <f>INDEX('Raw Data'!B$1:B$998,$B31+$F$6+1)</f>
        <v>120</v>
      </c>
      <c r="E31">
        <f>INDEX('Raw Data'!C$1:C$998,$B31+$F$6+1)</f>
        <v>120</v>
      </c>
      <c r="F31">
        <f>INDEX('Raw Data'!D$1:D$998,$B31+$F$6+1)</f>
        <v>110</v>
      </c>
      <c r="G31">
        <f>INDEX('Raw Data'!E$1:E$998,$B31+$F$6+1)</f>
        <v>120</v>
      </c>
      <c r="H31">
        <f>INDEX('Raw Data'!B$1:B$998,$B31+$J$6+1)</f>
        <v>35650</v>
      </c>
      <c r="I31">
        <f>INDEX('Raw Data'!C$1:C$998,$B31+$J$6+1)</f>
        <v>35520</v>
      </c>
      <c r="J31">
        <f>INDEX('Raw Data'!D$1:D$998,$B31+$J$6+1)</f>
        <v>35560</v>
      </c>
      <c r="K31">
        <f>INDEX('Raw Data'!E$1:E$998,$B31+$J$6+1)</f>
        <v>35810</v>
      </c>
      <c r="L31">
        <f>INDEX('Raw Data'!B$1:B$998,$B31+$N$6+1)</f>
        <v>51700</v>
      </c>
      <c r="M31">
        <f>INDEX('Raw Data'!C$1:C$998,$B31+$N$6+1)</f>
        <v>51860</v>
      </c>
      <c r="N31">
        <f>INDEX('Raw Data'!D$1:D$998,$B31+$N$6+1)</f>
        <v>51600</v>
      </c>
      <c r="O31">
        <f>INDEX('Raw Data'!E$1:E$998,$B31+$N$6+1)</f>
        <v>51970</v>
      </c>
      <c r="P31">
        <f>INDEX('Raw Data'!B$1:B$998,$B31+$R$6+1)</f>
        <v>45800</v>
      </c>
      <c r="Q31">
        <f>INDEX('Raw Data'!C$1:C$998,$B31+$R$6+1)</f>
        <v>46330</v>
      </c>
      <c r="R31">
        <f>INDEX('Raw Data'!D$1:D$998,$B31+$R$6+1)</f>
        <v>47000</v>
      </c>
      <c r="S31">
        <f>INDEX('Raw Data'!E$1:E$998,$B31+$R$6+1)</f>
        <v>47190</v>
      </c>
      <c r="T31">
        <f>INDEX('Raw Data'!B$1:B$998,$B31+$V$6+1)</f>
        <v>58140</v>
      </c>
      <c r="U31">
        <f>INDEX('Raw Data'!C$1:C$998,$B31+$V$6+1)</f>
        <v>58810</v>
      </c>
      <c r="V31">
        <f>INDEX('Raw Data'!D$1:D$998,$B31+$V$6+1)</f>
        <v>59090</v>
      </c>
      <c r="W31">
        <f>INDEX('Raw Data'!E$1:E$998,$B31+$V$6+1)</f>
        <v>58940</v>
      </c>
      <c r="X31">
        <f>INDEX('Raw Data'!B$1:B$998,$B31+$Z$6+1)</f>
        <v>49890</v>
      </c>
      <c r="Y31">
        <f>INDEX('Raw Data'!C$1:C$998,$B31+$Z$6+1)</f>
        <v>50940</v>
      </c>
      <c r="Z31">
        <f>INDEX('Raw Data'!D$1:D$998,$B31+$Z$6+1)</f>
        <v>50910</v>
      </c>
      <c r="AA31">
        <f>INDEX('Raw Data'!E$1:E$998,$B31+$Z$6+1)</f>
        <v>50580</v>
      </c>
      <c r="AB31">
        <f>INDEX('Raw Data'!B$1:B$998,$B31+$AD$6+1)</f>
        <v>53650</v>
      </c>
      <c r="AC31">
        <f>INDEX('Raw Data'!C$1:C$998,$B31+$AD$6+1)</f>
        <v>55050</v>
      </c>
      <c r="AD31">
        <f>INDEX('Raw Data'!D$1:D$998,$B31+$AD$6+1)</f>
        <v>54980</v>
      </c>
      <c r="AE31">
        <f>INDEX('Raw Data'!E$1:E$998,$B31+$AD$6+1)</f>
        <v>54880</v>
      </c>
      <c r="AF31">
        <f>INDEX('Raw Data'!B$1:B$998,$B31+$AH$6+1)</f>
        <v>58770</v>
      </c>
      <c r="AG31">
        <f>INDEX('Raw Data'!C$1:C$998,$B31+$AH$6+1)</f>
        <v>59840</v>
      </c>
      <c r="AH31">
        <f>INDEX('Raw Data'!D$1:D$998,$B31+$AH$6+1)</f>
        <v>59730</v>
      </c>
      <c r="AI31">
        <f>INDEX('Raw Data'!E$1:E$998,$B31+$AH$6+1)</f>
        <v>59960</v>
      </c>
      <c r="AJ31">
        <f>INDEX('Raw Data'!B$1:B$998,$B31+$AL$6+1)</f>
        <v>55670</v>
      </c>
      <c r="AK31">
        <f>INDEX('Raw Data'!C$1:C$998,$B31+$AL$6+1)</f>
        <v>56040</v>
      </c>
      <c r="AL31">
        <f>INDEX('Raw Data'!D$1:D$998,$B31+$AL$6+1)</f>
        <v>56600</v>
      </c>
      <c r="AM31">
        <f>INDEX('Raw Data'!E$1:E$998,$B31+$AL$6+1)</f>
        <v>56720</v>
      </c>
      <c r="AN31">
        <f>INDEX('Raw Data'!B$1:B$998,$B31+$AP$6+1)</f>
        <v>55950</v>
      </c>
      <c r="AO31">
        <f>INDEX('Raw Data'!C$1:C$998,$B31+$AP$6+1)</f>
        <v>56410</v>
      </c>
      <c r="AP31">
        <f>INDEX('Raw Data'!D$1:D$998,$B31+$AP$6+1)</f>
        <v>57090</v>
      </c>
      <c r="AQ31">
        <f>INDEX('Raw Data'!E$1:E$998,$B31+$AP$6+1)</f>
        <v>56680</v>
      </c>
    </row>
    <row r="32" spans="2:43" ht="12.75">
      <c r="B32">
        <f t="shared" si="0"/>
        <v>278</v>
      </c>
      <c r="C32">
        <f>INDEX('Raw Data'!A$1:A$998,$B32)</f>
        <v>1519</v>
      </c>
      <c r="D32">
        <f>INDEX('Raw Data'!B$1:B$998,$B32+$F$6+1)</f>
        <v>100</v>
      </c>
      <c r="E32">
        <f>INDEX('Raw Data'!C$1:C$998,$B32+$F$6+1)</f>
        <v>100</v>
      </c>
      <c r="F32">
        <f>INDEX('Raw Data'!D$1:D$998,$B32+$F$6+1)</f>
        <v>110</v>
      </c>
      <c r="G32">
        <f>INDEX('Raw Data'!E$1:E$998,$B32+$F$6+1)</f>
        <v>100</v>
      </c>
      <c r="H32">
        <f>INDEX('Raw Data'!B$1:B$998,$B32+$J$6+1)</f>
        <v>35390</v>
      </c>
      <c r="I32">
        <f>INDEX('Raw Data'!C$1:C$998,$B32+$J$6+1)</f>
        <v>35460</v>
      </c>
      <c r="J32">
        <f>INDEX('Raw Data'!D$1:D$998,$B32+$J$6+1)</f>
        <v>35090</v>
      </c>
      <c r="K32">
        <f>INDEX('Raw Data'!E$1:E$998,$B32+$J$6+1)</f>
        <v>35520</v>
      </c>
      <c r="L32">
        <f>INDEX('Raw Data'!B$1:B$998,$B32+$N$6+1)</f>
        <v>51660</v>
      </c>
      <c r="M32">
        <f>INDEX('Raw Data'!C$1:C$998,$B32+$N$6+1)</f>
        <v>52600</v>
      </c>
      <c r="N32">
        <f>INDEX('Raw Data'!D$1:D$998,$B32+$N$6+1)</f>
        <v>52280</v>
      </c>
      <c r="O32">
        <f>INDEX('Raw Data'!E$1:E$998,$B32+$N$6+1)</f>
        <v>52700</v>
      </c>
      <c r="P32">
        <f>INDEX('Raw Data'!B$1:B$998,$B32+$R$6+1)</f>
        <v>44780</v>
      </c>
      <c r="Q32">
        <f>INDEX('Raw Data'!C$1:C$998,$B32+$R$6+1)</f>
        <v>46270</v>
      </c>
      <c r="R32">
        <f>INDEX('Raw Data'!D$1:D$998,$B32+$R$6+1)</f>
        <v>46280</v>
      </c>
      <c r="S32">
        <f>INDEX('Raw Data'!E$1:E$998,$B32+$R$6+1)</f>
        <v>46040</v>
      </c>
      <c r="T32">
        <f>INDEX('Raw Data'!B$1:B$998,$B32+$V$6+1)</f>
        <v>58730</v>
      </c>
      <c r="U32">
        <f>INDEX('Raw Data'!C$1:C$998,$B32+$V$6+1)</f>
        <v>59340</v>
      </c>
      <c r="V32">
        <f>INDEX('Raw Data'!D$1:D$998,$B32+$V$6+1)</f>
        <v>59270</v>
      </c>
      <c r="W32">
        <f>INDEX('Raw Data'!E$1:E$998,$B32+$V$6+1)</f>
        <v>59500</v>
      </c>
      <c r="X32">
        <f>INDEX('Raw Data'!B$1:B$998,$B32+$Z$6+1)</f>
        <v>49790</v>
      </c>
      <c r="Y32">
        <f>INDEX('Raw Data'!C$1:C$998,$B32+$Z$6+1)</f>
        <v>50520</v>
      </c>
      <c r="Z32">
        <f>INDEX('Raw Data'!D$1:D$998,$B32+$Z$6+1)</f>
        <v>50370</v>
      </c>
      <c r="AA32">
        <f>INDEX('Raw Data'!E$1:E$998,$B32+$Z$6+1)</f>
        <v>50540</v>
      </c>
      <c r="AB32">
        <f>INDEX('Raw Data'!B$1:B$998,$B32+$AD$6+1)</f>
        <v>53460</v>
      </c>
      <c r="AC32">
        <f>INDEX('Raw Data'!C$1:C$998,$B32+$AD$6+1)</f>
        <v>54290</v>
      </c>
      <c r="AD32">
        <f>INDEX('Raw Data'!D$1:D$998,$B32+$AD$6+1)</f>
        <v>54080</v>
      </c>
      <c r="AE32">
        <f>INDEX('Raw Data'!E$1:E$998,$B32+$AD$6+1)</f>
        <v>54850</v>
      </c>
      <c r="AF32">
        <f>INDEX('Raw Data'!B$1:B$998,$B32+$AH$6+1)</f>
        <v>58580</v>
      </c>
      <c r="AG32">
        <f>INDEX('Raw Data'!C$1:C$998,$B32+$AH$6+1)</f>
        <v>59240</v>
      </c>
      <c r="AH32">
        <f>INDEX('Raw Data'!D$1:D$998,$B32+$AH$6+1)</f>
        <v>59420</v>
      </c>
      <c r="AI32">
        <f>INDEX('Raw Data'!E$1:E$998,$B32+$AH$6+1)</f>
        <v>59770</v>
      </c>
      <c r="AJ32">
        <f>INDEX('Raw Data'!B$1:B$998,$B32+$AL$6+1)</f>
        <v>55660</v>
      </c>
      <c r="AK32">
        <f>INDEX('Raw Data'!C$1:C$998,$B32+$AL$6+1)</f>
        <v>55980</v>
      </c>
      <c r="AL32">
        <f>INDEX('Raw Data'!D$1:D$998,$B32+$AL$6+1)</f>
        <v>56050</v>
      </c>
      <c r="AM32">
        <f>INDEX('Raw Data'!E$1:E$998,$B32+$AL$6+1)</f>
        <v>56200</v>
      </c>
      <c r="AN32">
        <f>INDEX('Raw Data'!B$1:B$998,$B32+$AP$6+1)</f>
        <v>56120</v>
      </c>
      <c r="AO32">
        <f>INDEX('Raw Data'!C$1:C$998,$B32+$AP$6+1)</f>
        <v>56770</v>
      </c>
      <c r="AP32">
        <f>INDEX('Raw Data'!D$1:D$998,$B32+$AP$6+1)</f>
        <v>57090</v>
      </c>
      <c r="AQ32">
        <f>INDEX('Raw Data'!E$1:E$998,$B32+$AP$6+1)</f>
        <v>57220</v>
      </c>
    </row>
    <row r="33" spans="2:43" ht="12.75">
      <c r="B33">
        <f t="shared" si="0"/>
        <v>291</v>
      </c>
      <c r="C33">
        <f>INDEX('Raw Data'!A$1:A$998,$B33)</f>
        <v>1534</v>
      </c>
      <c r="D33">
        <f>INDEX('Raw Data'!B$1:B$998,$B33+$F$6+1)</f>
        <v>120</v>
      </c>
      <c r="E33">
        <f>INDEX('Raw Data'!C$1:C$998,$B33+$F$6+1)</f>
        <v>90</v>
      </c>
      <c r="F33">
        <f>INDEX('Raw Data'!D$1:D$998,$B33+$F$6+1)</f>
        <v>130</v>
      </c>
      <c r="G33">
        <f>INDEX('Raw Data'!E$1:E$998,$B33+$F$6+1)</f>
        <v>100</v>
      </c>
      <c r="H33">
        <f>INDEX('Raw Data'!B$1:B$998,$B33+$J$6+1)</f>
        <v>36830</v>
      </c>
      <c r="I33">
        <f>INDEX('Raw Data'!C$1:C$998,$B33+$J$6+1)</f>
        <v>36500</v>
      </c>
      <c r="J33">
        <f>INDEX('Raw Data'!D$1:D$998,$B33+$J$6+1)</f>
        <v>37040</v>
      </c>
      <c r="K33">
        <f>INDEX('Raw Data'!E$1:E$998,$B33+$J$6+1)</f>
        <v>36500</v>
      </c>
      <c r="L33">
        <f>INDEX('Raw Data'!B$1:B$998,$B33+$N$6+1)</f>
        <v>51390</v>
      </c>
      <c r="M33">
        <f>INDEX('Raw Data'!C$1:C$998,$B33+$N$6+1)</f>
        <v>52150</v>
      </c>
      <c r="N33">
        <f>INDEX('Raw Data'!D$1:D$998,$B33+$N$6+1)</f>
        <v>52180</v>
      </c>
      <c r="O33">
        <f>INDEX('Raw Data'!E$1:E$998,$B33+$N$6+1)</f>
        <v>51950</v>
      </c>
      <c r="P33">
        <f>INDEX('Raw Data'!B$1:B$998,$B33+$R$6+1)</f>
        <v>46560</v>
      </c>
      <c r="Q33">
        <f>INDEX('Raw Data'!C$1:C$998,$B33+$R$6+1)</f>
        <v>46660</v>
      </c>
      <c r="R33">
        <f>INDEX('Raw Data'!D$1:D$998,$B33+$R$6+1)</f>
        <v>47180</v>
      </c>
      <c r="S33">
        <f>INDEX('Raw Data'!E$1:E$998,$B33+$R$6+1)</f>
        <v>46930</v>
      </c>
      <c r="T33">
        <f>INDEX('Raw Data'!B$1:B$998,$B33+$V$6+1)</f>
        <v>58880</v>
      </c>
      <c r="U33">
        <f>INDEX('Raw Data'!C$1:C$998,$B33+$V$6+1)</f>
        <v>58800</v>
      </c>
      <c r="V33">
        <f>INDEX('Raw Data'!D$1:D$998,$B33+$V$6+1)</f>
        <v>59670</v>
      </c>
      <c r="W33">
        <f>INDEX('Raw Data'!E$1:E$998,$B33+$V$6+1)</f>
        <v>59850</v>
      </c>
      <c r="X33">
        <f>INDEX('Raw Data'!B$1:B$998,$B33+$Z$6+1)</f>
        <v>50810</v>
      </c>
      <c r="Y33">
        <f>INDEX('Raw Data'!C$1:C$998,$B33+$Z$6+1)</f>
        <v>50470</v>
      </c>
      <c r="Z33">
        <f>INDEX('Raw Data'!D$1:D$998,$B33+$Z$6+1)</f>
        <v>51600</v>
      </c>
      <c r="AA33">
        <f>INDEX('Raw Data'!E$1:E$998,$B33+$Z$6+1)</f>
        <v>50870</v>
      </c>
      <c r="AB33">
        <f>INDEX('Raw Data'!B$1:B$998,$B33+$AD$6+1)</f>
        <v>54850</v>
      </c>
      <c r="AC33">
        <f>INDEX('Raw Data'!C$1:C$998,$B33+$AD$6+1)</f>
        <v>54940</v>
      </c>
      <c r="AD33">
        <f>INDEX('Raw Data'!D$1:D$998,$B33+$AD$6+1)</f>
        <v>55290</v>
      </c>
      <c r="AE33">
        <f>INDEX('Raw Data'!E$1:E$998,$B33+$AD$6+1)</f>
        <v>55030</v>
      </c>
      <c r="AF33">
        <f>INDEX('Raw Data'!B$1:B$998,$B33+$AH$6+1)</f>
        <v>66140</v>
      </c>
      <c r="AG33">
        <f>INDEX('Raw Data'!C$1:C$998,$B33+$AH$6+1)</f>
        <v>65740</v>
      </c>
      <c r="AH33">
        <f>INDEX('Raw Data'!D$1:D$998,$B33+$AH$6+1)</f>
        <v>65870</v>
      </c>
      <c r="AI33">
        <f>INDEX('Raw Data'!E$1:E$998,$B33+$AH$6+1)</f>
        <v>65150</v>
      </c>
      <c r="AJ33">
        <f>INDEX('Raw Data'!B$1:B$998,$B33+$AL$6+1)</f>
        <v>56860</v>
      </c>
      <c r="AK33">
        <f>INDEX('Raw Data'!C$1:C$998,$B33+$AL$6+1)</f>
        <v>57000</v>
      </c>
      <c r="AL33">
        <f>INDEX('Raw Data'!D$1:D$998,$B33+$AL$6+1)</f>
        <v>56750</v>
      </c>
      <c r="AM33">
        <f>INDEX('Raw Data'!E$1:E$998,$B33+$AL$6+1)</f>
        <v>56910</v>
      </c>
      <c r="AN33">
        <f>INDEX('Raw Data'!B$1:B$998,$B33+$AP$6+1)</f>
        <v>56680</v>
      </c>
      <c r="AO33">
        <f>INDEX('Raw Data'!C$1:C$998,$B33+$AP$6+1)</f>
        <v>57750</v>
      </c>
      <c r="AP33">
        <f>INDEX('Raw Data'!D$1:D$998,$B33+$AP$6+1)</f>
        <v>57570</v>
      </c>
      <c r="AQ33">
        <f>INDEX('Raw Data'!E$1:E$998,$B33+$AP$6+1)</f>
        <v>57610</v>
      </c>
    </row>
    <row r="34" spans="2:43" ht="12.75">
      <c r="B34">
        <f t="shared" si="0"/>
        <v>304</v>
      </c>
      <c r="C34">
        <f>INDEX('Raw Data'!A$1:A$998,$B34)</f>
        <v>1549</v>
      </c>
      <c r="D34">
        <f>INDEX('Raw Data'!B$1:B$998,$B34+$F$6+1)</f>
        <v>100</v>
      </c>
      <c r="E34">
        <f>INDEX('Raw Data'!C$1:C$998,$B34+$F$6+1)</f>
        <v>100</v>
      </c>
      <c r="F34">
        <f>INDEX('Raw Data'!D$1:D$998,$B34+$F$6+1)</f>
        <v>100</v>
      </c>
      <c r="G34">
        <f>INDEX('Raw Data'!E$1:E$998,$B34+$F$6+1)</f>
        <v>110</v>
      </c>
      <c r="H34">
        <f>INDEX('Raw Data'!B$1:B$998,$B34+$J$6+1)</f>
        <v>36340</v>
      </c>
      <c r="I34">
        <f>INDEX('Raw Data'!C$1:C$998,$B34+$J$6+1)</f>
        <v>36320</v>
      </c>
      <c r="J34">
        <f>INDEX('Raw Data'!D$1:D$998,$B34+$J$6+1)</f>
        <v>36380</v>
      </c>
      <c r="K34">
        <f>INDEX('Raw Data'!E$1:E$998,$B34+$J$6+1)</f>
        <v>36340</v>
      </c>
      <c r="L34">
        <f>INDEX('Raw Data'!B$1:B$998,$B34+$N$6+1)</f>
        <v>53750</v>
      </c>
      <c r="M34">
        <f>INDEX('Raw Data'!C$1:C$998,$B34+$N$6+1)</f>
        <v>54200</v>
      </c>
      <c r="N34">
        <f>INDEX('Raw Data'!D$1:D$998,$B34+$N$6+1)</f>
        <v>53910</v>
      </c>
      <c r="O34">
        <f>INDEX('Raw Data'!E$1:E$998,$B34+$N$6+1)</f>
        <v>53840</v>
      </c>
      <c r="P34">
        <f>INDEX('Raw Data'!B$1:B$998,$B34+$R$6+1)</f>
        <v>44950</v>
      </c>
      <c r="Q34">
        <f>INDEX('Raw Data'!C$1:C$998,$B34+$R$6+1)</f>
        <v>45660</v>
      </c>
      <c r="R34">
        <f>INDEX('Raw Data'!D$1:D$998,$B34+$R$6+1)</f>
        <v>46310</v>
      </c>
      <c r="S34">
        <f>INDEX('Raw Data'!E$1:E$998,$B34+$R$6+1)</f>
        <v>46000</v>
      </c>
      <c r="T34">
        <f>INDEX('Raw Data'!B$1:B$998,$B34+$V$6+1)</f>
        <v>58120</v>
      </c>
      <c r="U34">
        <f>INDEX('Raw Data'!C$1:C$998,$B34+$V$6+1)</f>
        <v>58980</v>
      </c>
      <c r="V34">
        <f>INDEX('Raw Data'!D$1:D$998,$B34+$V$6+1)</f>
        <v>59370</v>
      </c>
      <c r="W34">
        <f>INDEX('Raw Data'!E$1:E$998,$B34+$V$6+1)</f>
        <v>59120</v>
      </c>
      <c r="X34">
        <f>INDEX('Raw Data'!B$1:B$998,$B34+$Z$6+1)</f>
        <v>50470</v>
      </c>
      <c r="Y34">
        <f>INDEX('Raw Data'!C$1:C$998,$B34+$Z$6+1)</f>
        <v>50520</v>
      </c>
      <c r="Z34">
        <f>INDEX('Raw Data'!D$1:D$998,$B34+$Z$6+1)</f>
        <v>50680</v>
      </c>
      <c r="AA34">
        <f>INDEX('Raw Data'!E$1:E$998,$B34+$Z$6+1)</f>
        <v>50800</v>
      </c>
      <c r="AB34">
        <f>INDEX('Raw Data'!B$1:B$998,$B34+$AD$6+1)</f>
        <v>53850</v>
      </c>
      <c r="AC34">
        <f>INDEX('Raw Data'!C$1:C$998,$B34+$AD$6+1)</f>
        <v>54090</v>
      </c>
      <c r="AD34">
        <f>INDEX('Raw Data'!D$1:D$998,$B34+$AD$6+1)</f>
        <v>53880</v>
      </c>
      <c r="AE34">
        <f>INDEX('Raw Data'!E$1:E$998,$B34+$AD$6+1)</f>
        <v>53940</v>
      </c>
      <c r="AF34">
        <f>INDEX('Raw Data'!B$1:B$998,$B34+$AH$6+1)</f>
        <v>60130</v>
      </c>
      <c r="AG34">
        <f>INDEX('Raw Data'!C$1:C$998,$B34+$AH$6+1)</f>
        <v>59560</v>
      </c>
      <c r="AH34">
        <f>INDEX('Raw Data'!D$1:D$998,$B34+$AH$6+1)</f>
        <v>59830</v>
      </c>
      <c r="AI34">
        <f>INDEX('Raw Data'!E$1:E$998,$B34+$AH$6+1)</f>
        <v>59510</v>
      </c>
      <c r="AJ34">
        <f>INDEX('Raw Data'!B$1:B$998,$B34+$AL$6+1)</f>
        <v>56360</v>
      </c>
      <c r="AK34">
        <f>INDEX('Raw Data'!C$1:C$998,$B34+$AL$6+1)</f>
        <v>56360</v>
      </c>
      <c r="AL34">
        <f>INDEX('Raw Data'!D$1:D$998,$B34+$AL$6+1)</f>
        <v>55840</v>
      </c>
      <c r="AM34">
        <f>INDEX('Raw Data'!E$1:E$998,$B34+$AL$6+1)</f>
        <v>56090</v>
      </c>
      <c r="AN34">
        <f>INDEX('Raw Data'!B$1:B$998,$B34+$AP$6+1)</f>
        <v>57020</v>
      </c>
      <c r="AO34">
        <f>INDEX('Raw Data'!C$1:C$998,$B34+$AP$6+1)</f>
        <v>57540</v>
      </c>
      <c r="AP34">
        <f>INDEX('Raw Data'!D$1:D$998,$B34+$AP$6+1)</f>
        <v>57220</v>
      </c>
      <c r="AQ34">
        <f>INDEX('Raw Data'!E$1:E$998,$B34+$AP$6+1)</f>
        <v>57600</v>
      </c>
    </row>
    <row r="35" spans="2:43" ht="12.75">
      <c r="B35">
        <f t="shared" si="0"/>
        <v>317</v>
      </c>
      <c r="C35">
        <f>INDEX('Raw Data'!A$1:A$998,$B35)</f>
        <v>1604</v>
      </c>
      <c r="D35">
        <f>INDEX('Raw Data'!B$1:B$998,$B35+$F$6+1)</f>
        <v>100</v>
      </c>
      <c r="E35">
        <f>INDEX('Raw Data'!C$1:C$998,$B35+$F$6+1)</f>
        <v>120</v>
      </c>
      <c r="F35">
        <f>INDEX('Raw Data'!D$1:D$998,$B35+$F$6+1)</f>
        <v>100</v>
      </c>
      <c r="G35">
        <f>INDEX('Raw Data'!E$1:E$998,$B35+$F$6+1)</f>
        <v>100</v>
      </c>
      <c r="H35">
        <f>INDEX('Raw Data'!B$1:B$998,$B35+$J$6+1)</f>
        <v>35900</v>
      </c>
      <c r="I35">
        <f>INDEX('Raw Data'!C$1:C$998,$B35+$J$6+1)</f>
        <v>35320</v>
      </c>
      <c r="J35">
        <f>INDEX('Raw Data'!D$1:D$998,$B35+$J$6+1)</f>
        <v>36310</v>
      </c>
      <c r="K35">
        <f>INDEX('Raw Data'!E$1:E$998,$B35+$J$6+1)</f>
        <v>35840</v>
      </c>
      <c r="L35">
        <f>INDEX('Raw Data'!B$1:B$998,$B35+$N$6+1)</f>
        <v>52890</v>
      </c>
      <c r="M35">
        <f>INDEX('Raw Data'!C$1:C$998,$B35+$N$6+1)</f>
        <v>53130</v>
      </c>
      <c r="N35">
        <f>INDEX('Raw Data'!D$1:D$998,$B35+$N$6+1)</f>
        <v>53410</v>
      </c>
      <c r="O35">
        <f>INDEX('Raw Data'!E$1:E$998,$B35+$N$6+1)</f>
        <v>53130</v>
      </c>
      <c r="P35">
        <f>INDEX('Raw Data'!B$1:B$998,$B35+$R$6+1)</f>
        <v>45510</v>
      </c>
      <c r="Q35">
        <f>INDEX('Raw Data'!C$1:C$998,$B35+$R$6+1)</f>
        <v>45540</v>
      </c>
      <c r="R35">
        <f>INDEX('Raw Data'!D$1:D$998,$B35+$R$6+1)</f>
        <v>46260</v>
      </c>
      <c r="S35">
        <f>INDEX('Raw Data'!E$1:E$998,$B35+$R$6+1)</f>
        <v>45920</v>
      </c>
      <c r="T35">
        <f>INDEX('Raw Data'!B$1:B$998,$B35+$V$6+1)</f>
        <v>59620</v>
      </c>
      <c r="U35">
        <f>INDEX('Raw Data'!C$1:C$998,$B35+$V$6+1)</f>
        <v>59780</v>
      </c>
      <c r="V35">
        <f>INDEX('Raw Data'!D$1:D$998,$B35+$V$6+1)</f>
        <v>60490</v>
      </c>
      <c r="W35">
        <f>INDEX('Raw Data'!E$1:E$998,$B35+$V$6+1)</f>
        <v>59730</v>
      </c>
      <c r="X35">
        <f>INDEX('Raw Data'!B$1:B$998,$B35+$Z$6+1)</f>
        <v>51490</v>
      </c>
      <c r="Y35">
        <f>INDEX('Raw Data'!C$1:C$998,$B35+$Z$6+1)</f>
        <v>51130</v>
      </c>
      <c r="Z35">
        <f>INDEX('Raw Data'!D$1:D$998,$B35+$Z$6+1)</f>
        <v>51960</v>
      </c>
      <c r="AA35">
        <f>INDEX('Raw Data'!E$1:E$998,$B35+$Z$6+1)</f>
        <v>51090</v>
      </c>
      <c r="AB35">
        <f>INDEX('Raw Data'!B$1:B$998,$B35+$AD$6+1)</f>
        <v>55620</v>
      </c>
      <c r="AC35">
        <f>INDEX('Raw Data'!C$1:C$998,$B35+$AD$6+1)</f>
        <v>54890</v>
      </c>
      <c r="AD35">
        <f>INDEX('Raw Data'!D$1:D$998,$B35+$AD$6+1)</f>
        <v>55090</v>
      </c>
      <c r="AE35">
        <f>INDEX('Raw Data'!E$1:E$998,$B35+$AD$6+1)</f>
        <v>54920</v>
      </c>
      <c r="AF35">
        <f>INDEX('Raw Data'!B$1:B$998,$B35+$AH$6+1)</f>
        <v>60740</v>
      </c>
      <c r="AG35">
        <f>INDEX('Raw Data'!C$1:C$998,$B35+$AH$6+1)</f>
        <v>60130</v>
      </c>
      <c r="AH35">
        <f>INDEX('Raw Data'!D$1:D$998,$B35+$AH$6+1)</f>
        <v>60710</v>
      </c>
      <c r="AI35">
        <f>INDEX('Raw Data'!E$1:E$998,$B35+$AH$6+1)</f>
        <v>59740</v>
      </c>
      <c r="AJ35">
        <f>INDEX('Raw Data'!B$1:B$998,$B35+$AL$6+1)</f>
        <v>56860</v>
      </c>
      <c r="AK35">
        <f>INDEX('Raw Data'!C$1:C$998,$B35+$AL$6+1)</f>
        <v>57200</v>
      </c>
      <c r="AL35">
        <f>INDEX('Raw Data'!D$1:D$998,$B35+$AL$6+1)</f>
        <v>56850</v>
      </c>
      <c r="AM35">
        <f>INDEX('Raw Data'!E$1:E$998,$B35+$AL$6+1)</f>
        <v>56520</v>
      </c>
      <c r="AN35">
        <f>INDEX('Raw Data'!B$1:B$998,$B35+$AP$6+1)</f>
        <v>58630</v>
      </c>
      <c r="AO35">
        <f>INDEX('Raw Data'!C$1:C$998,$B35+$AP$6+1)</f>
        <v>58300</v>
      </c>
      <c r="AP35">
        <f>INDEX('Raw Data'!D$1:D$998,$B35+$AP$6+1)</f>
        <v>58350</v>
      </c>
      <c r="AQ35">
        <f>INDEX('Raw Data'!E$1:E$998,$B35+$AP$6+1)</f>
        <v>57670</v>
      </c>
    </row>
    <row r="36" spans="2:43" ht="12.75">
      <c r="B36">
        <f t="shared" si="0"/>
        <v>330</v>
      </c>
      <c r="C36">
        <f>INDEX('Raw Data'!A$1:A$998,$B36)</f>
        <v>1619</v>
      </c>
      <c r="D36">
        <f>INDEX('Raw Data'!B$1:B$998,$B36+$F$6+1)</f>
        <v>130</v>
      </c>
      <c r="E36">
        <f>INDEX('Raw Data'!C$1:C$998,$B36+$F$6+1)</f>
        <v>120</v>
      </c>
      <c r="F36">
        <f>INDEX('Raw Data'!D$1:D$998,$B36+$F$6+1)</f>
        <v>110</v>
      </c>
      <c r="G36">
        <f>INDEX('Raw Data'!E$1:E$998,$B36+$F$6+1)</f>
        <v>110</v>
      </c>
      <c r="H36">
        <f>INDEX('Raw Data'!B$1:B$998,$B36+$J$6+1)</f>
        <v>35060</v>
      </c>
      <c r="I36">
        <f>INDEX('Raw Data'!C$1:C$998,$B36+$J$6+1)</f>
        <v>34440</v>
      </c>
      <c r="J36">
        <f>INDEX('Raw Data'!D$1:D$998,$B36+$J$6+1)</f>
        <v>34660</v>
      </c>
      <c r="K36">
        <f>INDEX('Raw Data'!E$1:E$998,$B36+$J$6+1)</f>
        <v>34640</v>
      </c>
      <c r="L36">
        <f>INDEX('Raw Data'!B$1:B$998,$B36+$N$6+1)</f>
        <v>52460</v>
      </c>
      <c r="M36">
        <f>INDEX('Raw Data'!C$1:C$998,$B36+$N$6+1)</f>
        <v>52230</v>
      </c>
      <c r="N36">
        <f>INDEX('Raw Data'!D$1:D$998,$B36+$N$6+1)</f>
        <v>52060</v>
      </c>
      <c r="O36">
        <f>INDEX('Raw Data'!E$1:E$998,$B36+$N$6+1)</f>
        <v>52240</v>
      </c>
      <c r="P36">
        <f>INDEX('Raw Data'!B$1:B$998,$B36+$R$6+1)</f>
        <v>45040</v>
      </c>
      <c r="Q36">
        <f>INDEX('Raw Data'!C$1:C$998,$B36+$R$6+1)</f>
        <v>45600</v>
      </c>
      <c r="R36">
        <f>INDEX('Raw Data'!D$1:D$998,$B36+$R$6+1)</f>
        <v>45810</v>
      </c>
      <c r="S36">
        <f>INDEX('Raw Data'!E$1:E$998,$B36+$R$6+1)</f>
        <v>45920</v>
      </c>
      <c r="T36">
        <f>INDEX('Raw Data'!B$1:B$998,$B36+$V$6+1)</f>
        <v>58020</v>
      </c>
      <c r="U36">
        <f>INDEX('Raw Data'!C$1:C$998,$B36+$V$6+1)</f>
        <v>58180</v>
      </c>
      <c r="V36">
        <f>INDEX('Raw Data'!D$1:D$998,$B36+$V$6+1)</f>
        <v>59180</v>
      </c>
      <c r="W36">
        <f>INDEX('Raw Data'!E$1:E$998,$B36+$V$6+1)</f>
        <v>59140</v>
      </c>
      <c r="X36">
        <f>INDEX('Raw Data'!B$1:B$998,$B36+$Z$6+1)</f>
        <v>50830</v>
      </c>
      <c r="Y36">
        <f>INDEX('Raw Data'!C$1:C$998,$B36+$Z$6+1)</f>
        <v>50150</v>
      </c>
      <c r="Z36">
        <f>INDEX('Raw Data'!D$1:D$998,$B36+$Z$6+1)</f>
        <v>50680</v>
      </c>
      <c r="AA36">
        <f>INDEX('Raw Data'!E$1:E$998,$B36+$Z$6+1)</f>
        <v>50750</v>
      </c>
      <c r="AB36">
        <f>INDEX('Raw Data'!B$1:B$998,$B36+$AD$6+1)</f>
        <v>54860</v>
      </c>
      <c r="AC36">
        <f>INDEX('Raw Data'!C$1:C$998,$B36+$AD$6+1)</f>
        <v>54250</v>
      </c>
      <c r="AD36">
        <f>INDEX('Raw Data'!D$1:D$998,$B36+$AD$6+1)</f>
        <v>55080</v>
      </c>
      <c r="AE36">
        <f>INDEX('Raw Data'!E$1:E$998,$B36+$AD$6+1)</f>
        <v>54430</v>
      </c>
      <c r="AF36">
        <f>INDEX('Raw Data'!B$1:B$998,$B36+$AH$6+1)</f>
        <v>59310</v>
      </c>
      <c r="AG36">
        <f>INDEX('Raw Data'!C$1:C$998,$B36+$AH$6+1)</f>
        <v>60280</v>
      </c>
      <c r="AH36">
        <f>INDEX('Raw Data'!D$1:D$998,$B36+$AH$6+1)</f>
        <v>60840</v>
      </c>
      <c r="AI36">
        <f>INDEX('Raw Data'!E$1:E$998,$B36+$AH$6+1)</f>
        <v>60560</v>
      </c>
      <c r="AJ36">
        <f>INDEX('Raw Data'!B$1:B$998,$B36+$AL$6+1)</f>
        <v>55330</v>
      </c>
      <c r="AK36">
        <f>INDEX('Raw Data'!C$1:C$998,$B36+$AL$6+1)</f>
        <v>56520</v>
      </c>
      <c r="AL36">
        <f>INDEX('Raw Data'!D$1:D$998,$B36+$AL$6+1)</f>
        <v>56230</v>
      </c>
      <c r="AM36">
        <f>INDEX('Raw Data'!E$1:E$998,$B36+$AL$6+1)</f>
        <v>56290</v>
      </c>
      <c r="AN36">
        <f>INDEX('Raw Data'!B$1:B$998,$B36+$AP$6+1)</f>
        <v>56930</v>
      </c>
      <c r="AO36">
        <f>INDEX('Raw Data'!C$1:C$998,$B36+$AP$6+1)</f>
        <v>57160</v>
      </c>
      <c r="AP36">
        <f>INDEX('Raw Data'!D$1:D$998,$B36+$AP$6+1)</f>
        <v>57310</v>
      </c>
      <c r="AQ36">
        <f>INDEX('Raw Data'!E$1:E$998,$B36+$AP$6+1)</f>
        <v>57370</v>
      </c>
    </row>
    <row r="37" spans="2:43" ht="12.75">
      <c r="B37">
        <f t="shared" si="0"/>
        <v>343</v>
      </c>
      <c r="C37">
        <f>INDEX('Raw Data'!A$1:A$998,$B37)</f>
        <v>1634</v>
      </c>
      <c r="D37">
        <f>INDEX('Raw Data'!B$1:B$998,$B37+$F$6+1)</f>
        <v>90</v>
      </c>
      <c r="E37">
        <f>INDEX('Raw Data'!C$1:C$998,$B37+$F$6+1)</f>
        <v>100</v>
      </c>
      <c r="F37">
        <f>INDEX('Raw Data'!D$1:D$998,$B37+$F$6+1)</f>
        <v>100</v>
      </c>
      <c r="G37">
        <f>INDEX('Raw Data'!E$1:E$998,$B37+$F$6+1)</f>
        <v>100</v>
      </c>
      <c r="H37">
        <f>INDEX('Raw Data'!B$1:B$998,$B37+$J$6+1)</f>
        <v>34070</v>
      </c>
      <c r="I37">
        <f>INDEX('Raw Data'!C$1:C$998,$B37+$J$6+1)</f>
        <v>34050</v>
      </c>
      <c r="J37">
        <f>INDEX('Raw Data'!D$1:D$998,$B37+$J$6+1)</f>
        <v>34410</v>
      </c>
      <c r="K37">
        <f>INDEX('Raw Data'!E$1:E$998,$B37+$J$6+1)</f>
        <v>33880</v>
      </c>
      <c r="L37">
        <f>INDEX('Raw Data'!B$1:B$998,$B37+$N$6+1)</f>
        <v>51530</v>
      </c>
      <c r="M37">
        <f>INDEX('Raw Data'!C$1:C$998,$B37+$N$6+1)</f>
        <v>52310</v>
      </c>
      <c r="N37">
        <f>INDEX('Raw Data'!D$1:D$998,$B37+$N$6+1)</f>
        <v>52340</v>
      </c>
      <c r="O37">
        <f>INDEX('Raw Data'!E$1:E$998,$B37+$N$6+1)</f>
        <v>52740</v>
      </c>
      <c r="P37">
        <f>INDEX('Raw Data'!B$1:B$998,$B37+$R$6+1)</f>
        <v>44030</v>
      </c>
      <c r="Q37">
        <f>INDEX('Raw Data'!C$1:C$998,$B37+$R$6+1)</f>
        <v>44220</v>
      </c>
      <c r="R37">
        <f>INDEX('Raw Data'!D$1:D$998,$B37+$R$6+1)</f>
        <v>44460</v>
      </c>
      <c r="S37">
        <f>INDEX('Raw Data'!E$1:E$998,$B37+$R$6+1)</f>
        <v>44690</v>
      </c>
      <c r="T37">
        <f>INDEX('Raw Data'!B$1:B$998,$B37+$V$6+1)</f>
        <v>56860</v>
      </c>
      <c r="U37">
        <f>INDEX('Raw Data'!C$1:C$998,$B37+$V$6+1)</f>
        <v>57920</v>
      </c>
      <c r="V37">
        <f>INDEX('Raw Data'!D$1:D$998,$B37+$V$6+1)</f>
        <v>58260</v>
      </c>
      <c r="W37">
        <f>INDEX('Raw Data'!E$1:E$998,$B37+$V$6+1)</f>
        <v>57620</v>
      </c>
      <c r="X37">
        <f>INDEX('Raw Data'!B$1:B$998,$B37+$Z$6+1)</f>
        <v>50220</v>
      </c>
      <c r="Y37">
        <f>INDEX('Raw Data'!C$1:C$998,$B37+$Z$6+1)</f>
        <v>50460</v>
      </c>
      <c r="Z37">
        <f>INDEX('Raw Data'!D$1:D$998,$B37+$Z$6+1)</f>
        <v>50770</v>
      </c>
      <c r="AA37">
        <f>INDEX('Raw Data'!E$1:E$998,$B37+$Z$6+1)</f>
        <v>50310</v>
      </c>
      <c r="AB37">
        <f>INDEX('Raw Data'!B$1:B$998,$B37+$AD$6+1)</f>
        <v>54310</v>
      </c>
      <c r="AC37">
        <f>INDEX('Raw Data'!C$1:C$998,$B37+$AD$6+1)</f>
        <v>54000</v>
      </c>
      <c r="AD37">
        <f>INDEX('Raw Data'!D$1:D$998,$B37+$AD$6+1)</f>
        <v>54500</v>
      </c>
      <c r="AE37">
        <f>INDEX('Raw Data'!E$1:E$998,$B37+$AD$6+1)</f>
        <v>54070</v>
      </c>
      <c r="AF37">
        <f>INDEX('Raw Data'!B$1:B$998,$B37+$AH$6+1)</f>
        <v>59260</v>
      </c>
      <c r="AG37">
        <f>INDEX('Raw Data'!C$1:C$998,$B37+$AH$6+1)</f>
        <v>58730</v>
      </c>
      <c r="AH37">
        <f>INDEX('Raw Data'!D$1:D$998,$B37+$AH$6+1)</f>
        <v>59560</v>
      </c>
      <c r="AI37">
        <f>INDEX('Raw Data'!E$1:E$998,$B37+$AH$6+1)</f>
        <v>59490</v>
      </c>
      <c r="AJ37">
        <f>INDEX('Raw Data'!B$1:B$998,$B37+$AL$6+1)</f>
        <v>55110</v>
      </c>
      <c r="AK37">
        <f>INDEX('Raw Data'!C$1:C$998,$B37+$AL$6+1)</f>
        <v>55710</v>
      </c>
      <c r="AL37">
        <f>INDEX('Raw Data'!D$1:D$998,$B37+$AL$6+1)</f>
        <v>55730</v>
      </c>
      <c r="AM37">
        <f>INDEX('Raw Data'!E$1:E$998,$B37+$AL$6+1)</f>
        <v>55080</v>
      </c>
      <c r="AN37">
        <f>INDEX('Raw Data'!B$1:B$998,$B37+$AP$6+1)</f>
        <v>56610</v>
      </c>
      <c r="AO37">
        <f>INDEX('Raw Data'!C$1:C$998,$B37+$AP$6+1)</f>
        <v>57030</v>
      </c>
      <c r="AP37">
        <f>INDEX('Raw Data'!D$1:D$998,$B37+$AP$6+1)</f>
        <v>56740</v>
      </c>
      <c r="AQ37">
        <f>INDEX('Raw Data'!E$1:E$998,$B37+$AP$6+1)</f>
        <v>57020</v>
      </c>
    </row>
    <row r="38" spans="2:43" ht="12.75">
      <c r="B38">
        <f t="shared" si="0"/>
        <v>356</v>
      </c>
      <c r="C38">
        <f>INDEX('Raw Data'!A$1:A$998,$B38)</f>
        <v>1649</v>
      </c>
      <c r="D38">
        <f>INDEX('Raw Data'!B$1:B$998,$B38+$F$6+1)</f>
        <v>110</v>
      </c>
      <c r="E38">
        <f>INDEX('Raw Data'!C$1:C$998,$B38+$F$6+1)</f>
        <v>90</v>
      </c>
      <c r="F38">
        <f>INDEX('Raw Data'!D$1:D$998,$B38+$F$6+1)</f>
        <v>120</v>
      </c>
      <c r="G38">
        <f>INDEX('Raw Data'!E$1:E$998,$B38+$F$6+1)</f>
        <v>80</v>
      </c>
      <c r="H38">
        <f>INDEX('Raw Data'!B$1:B$998,$B38+$J$6+1)</f>
        <v>33100</v>
      </c>
      <c r="I38">
        <f>INDEX('Raw Data'!C$1:C$998,$B38+$J$6+1)</f>
        <v>33850</v>
      </c>
      <c r="J38">
        <f>INDEX('Raw Data'!D$1:D$998,$B38+$J$6+1)</f>
        <v>34040</v>
      </c>
      <c r="K38">
        <f>INDEX('Raw Data'!E$1:E$998,$B38+$J$6+1)</f>
        <v>33780</v>
      </c>
      <c r="L38">
        <f>INDEX('Raw Data'!B$1:B$998,$B38+$N$6+1)</f>
        <v>51470</v>
      </c>
      <c r="M38">
        <f>INDEX('Raw Data'!C$1:C$998,$B38+$N$6+1)</f>
        <v>52220</v>
      </c>
      <c r="N38">
        <f>INDEX('Raw Data'!D$1:D$998,$B38+$N$6+1)</f>
        <v>52540</v>
      </c>
      <c r="O38">
        <f>INDEX('Raw Data'!E$1:E$998,$B38+$N$6+1)</f>
        <v>52310</v>
      </c>
      <c r="P38">
        <f>INDEX('Raw Data'!B$1:B$998,$B38+$R$6+1)</f>
        <v>44400</v>
      </c>
      <c r="Q38">
        <f>INDEX('Raw Data'!C$1:C$998,$B38+$R$6+1)</f>
        <v>44710</v>
      </c>
      <c r="R38">
        <f>INDEX('Raw Data'!D$1:D$998,$B38+$R$6+1)</f>
        <v>44680</v>
      </c>
      <c r="S38">
        <f>INDEX('Raw Data'!E$1:E$998,$B38+$R$6+1)</f>
        <v>45590</v>
      </c>
      <c r="T38">
        <f>INDEX('Raw Data'!B$1:B$998,$B38+$V$6+1)</f>
        <v>56890</v>
      </c>
      <c r="U38">
        <f>INDEX('Raw Data'!C$1:C$998,$B38+$V$6+1)</f>
        <v>55760</v>
      </c>
      <c r="V38">
        <f>INDEX('Raw Data'!D$1:D$998,$B38+$V$6+1)</f>
        <v>56650</v>
      </c>
      <c r="W38">
        <f>INDEX('Raw Data'!E$1:E$998,$B38+$V$6+1)</f>
        <v>57060</v>
      </c>
      <c r="X38">
        <f>INDEX('Raw Data'!B$1:B$998,$B38+$Z$6+1)</f>
        <v>48090</v>
      </c>
      <c r="Y38">
        <f>INDEX('Raw Data'!C$1:C$998,$B38+$Z$6+1)</f>
        <v>48340</v>
      </c>
      <c r="Z38">
        <f>INDEX('Raw Data'!D$1:D$998,$B38+$Z$6+1)</f>
        <v>48470</v>
      </c>
      <c r="AA38">
        <f>INDEX('Raw Data'!E$1:E$998,$B38+$Z$6+1)</f>
        <v>48850</v>
      </c>
      <c r="AB38">
        <f>INDEX('Raw Data'!B$1:B$998,$B38+$AD$6+1)</f>
        <v>50850</v>
      </c>
      <c r="AC38">
        <f>INDEX('Raw Data'!C$1:C$998,$B38+$AD$6+1)</f>
        <v>50860</v>
      </c>
      <c r="AD38">
        <f>INDEX('Raw Data'!D$1:D$998,$B38+$AD$6+1)</f>
        <v>51150</v>
      </c>
      <c r="AE38">
        <f>INDEX('Raw Data'!E$1:E$998,$B38+$AD$6+1)</f>
        <v>50650</v>
      </c>
      <c r="AF38">
        <f>INDEX('Raw Data'!B$1:B$998,$B38+$AH$6+1)</f>
        <v>58120</v>
      </c>
      <c r="AG38">
        <f>INDEX('Raw Data'!C$1:C$998,$B38+$AH$6+1)</f>
        <v>57810</v>
      </c>
      <c r="AH38">
        <f>INDEX('Raw Data'!D$1:D$998,$B38+$AH$6+1)</f>
        <v>58040</v>
      </c>
      <c r="AI38">
        <f>INDEX('Raw Data'!E$1:E$998,$B38+$AH$6+1)</f>
        <v>57900</v>
      </c>
      <c r="AJ38">
        <f>INDEX('Raw Data'!B$1:B$998,$B38+$AL$6+1)</f>
        <v>54280</v>
      </c>
      <c r="AK38">
        <f>INDEX('Raw Data'!C$1:C$998,$B38+$AL$6+1)</f>
        <v>53880</v>
      </c>
      <c r="AL38">
        <f>INDEX('Raw Data'!D$1:D$998,$B38+$AL$6+1)</f>
        <v>53530</v>
      </c>
      <c r="AM38">
        <f>INDEX('Raw Data'!E$1:E$998,$B38+$AL$6+1)</f>
        <v>53960</v>
      </c>
      <c r="AN38">
        <f>INDEX('Raw Data'!B$1:B$998,$B38+$AP$6+1)</f>
        <v>55330</v>
      </c>
      <c r="AO38">
        <f>INDEX('Raw Data'!C$1:C$998,$B38+$AP$6+1)</f>
        <v>55080</v>
      </c>
      <c r="AP38">
        <f>INDEX('Raw Data'!D$1:D$998,$B38+$AP$6+1)</f>
        <v>55770</v>
      </c>
      <c r="AQ38">
        <f>INDEX('Raw Data'!E$1:E$998,$B38+$AP$6+1)</f>
        <v>55550</v>
      </c>
    </row>
    <row r="39" spans="2:43" ht="12.75">
      <c r="B39">
        <f t="shared" si="0"/>
        <v>369</v>
      </c>
      <c r="C39">
        <f>INDEX('Raw Data'!A$1:A$998,$B39)</f>
        <v>0</v>
      </c>
      <c r="D39">
        <f>INDEX('Raw Data'!B$1:B$998,$B39+$F$6+1)</f>
        <v>0</v>
      </c>
      <c r="E39">
        <f>INDEX('Raw Data'!C$1:C$998,$B39+$F$6+1)</f>
        <v>0</v>
      </c>
      <c r="F39">
        <f>INDEX('Raw Data'!D$1:D$998,$B39+$F$6+1)</f>
        <v>0</v>
      </c>
      <c r="G39">
        <f>INDEX('Raw Data'!E$1:E$998,$B39+$F$6+1)</f>
        <v>0</v>
      </c>
      <c r="H39">
        <f>INDEX('Raw Data'!B$1:B$998,$B39+$J$6+1)</f>
        <v>0</v>
      </c>
      <c r="I39">
        <f>INDEX('Raw Data'!C$1:C$998,$B39+$J$6+1)</f>
        <v>0</v>
      </c>
      <c r="J39">
        <f>INDEX('Raw Data'!D$1:D$998,$B39+$J$6+1)</f>
        <v>0</v>
      </c>
      <c r="K39">
        <f>INDEX('Raw Data'!E$1:E$998,$B39+$J$6+1)</f>
        <v>0</v>
      </c>
      <c r="L39">
        <f>INDEX('Raw Data'!B$1:B$998,$B39+$N$6+1)</f>
        <v>0</v>
      </c>
      <c r="M39">
        <f>INDEX('Raw Data'!C$1:C$998,$B39+$N$6+1)</f>
        <v>0</v>
      </c>
      <c r="N39">
        <f>INDEX('Raw Data'!D$1:D$998,$B39+$N$6+1)</f>
        <v>0</v>
      </c>
      <c r="O39">
        <f>INDEX('Raw Data'!E$1:E$998,$B39+$N$6+1)</f>
        <v>0</v>
      </c>
      <c r="P39">
        <f>INDEX('Raw Data'!B$1:B$998,$B39+$R$6+1)</f>
        <v>0</v>
      </c>
      <c r="Q39">
        <f>INDEX('Raw Data'!C$1:C$998,$B39+$R$6+1)</f>
        <v>0</v>
      </c>
      <c r="R39">
        <f>INDEX('Raw Data'!D$1:D$998,$B39+$R$6+1)</f>
        <v>0</v>
      </c>
      <c r="S39">
        <f>INDEX('Raw Data'!E$1:E$998,$B39+$R$6+1)</f>
        <v>0</v>
      </c>
      <c r="T39">
        <f>INDEX('Raw Data'!B$1:B$998,$B39+$V$6+1)</f>
        <v>0</v>
      </c>
      <c r="U39">
        <f>INDEX('Raw Data'!C$1:C$998,$B39+$V$6+1)</f>
        <v>0</v>
      </c>
      <c r="V39">
        <f>INDEX('Raw Data'!D$1:D$998,$B39+$V$6+1)</f>
        <v>0</v>
      </c>
      <c r="W39">
        <f>INDEX('Raw Data'!E$1:E$998,$B39+$V$6+1)</f>
        <v>0</v>
      </c>
      <c r="X39">
        <f>INDEX('Raw Data'!B$1:B$998,$B39+$Z$6+1)</f>
        <v>0</v>
      </c>
      <c r="Y39">
        <f>INDEX('Raw Data'!C$1:C$998,$B39+$Z$6+1)</f>
        <v>0</v>
      </c>
      <c r="Z39">
        <f>INDEX('Raw Data'!D$1:D$998,$B39+$Z$6+1)</f>
        <v>0</v>
      </c>
      <c r="AA39">
        <f>INDEX('Raw Data'!E$1:E$998,$B39+$Z$6+1)</f>
        <v>0</v>
      </c>
      <c r="AB39">
        <f>INDEX('Raw Data'!B$1:B$998,$B39+$AD$6+1)</f>
        <v>0</v>
      </c>
      <c r="AC39">
        <f>INDEX('Raw Data'!C$1:C$998,$B39+$AD$6+1)</f>
        <v>0</v>
      </c>
      <c r="AD39">
        <f>INDEX('Raw Data'!D$1:D$998,$B39+$AD$6+1)</f>
        <v>0</v>
      </c>
      <c r="AE39">
        <f>INDEX('Raw Data'!E$1:E$998,$B39+$AD$6+1)</f>
        <v>0</v>
      </c>
      <c r="AF39">
        <f>INDEX('Raw Data'!B$1:B$998,$B39+$AH$6+1)</f>
        <v>0</v>
      </c>
      <c r="AG39">
        <f>INDEX('Raw Data'!C$1:C$998,$B39+$AH$6+1)</f>
        <v>0</v>
      </c>
      <c r="AH39">
        <f>INDEX('Raw Data'!D$1:D$998,$B39+$AH$6+1)</f>
        <v>0</v>
      </c>
      <c r="AI39">
        <f>INDEX('Raw Data'!E$1:E$998,$B39+$AH$6+1)</f>
        <v>0</v>
      </c>
      <c r="AJ39">
        <f>INDEX('Raw Data'!B$1:B$998,$B39+$AL$6+1)</f>
        <v>0</v>
      </c>
      <c r="AK39">
        <f>INDEX('Raw Data'!C$1:C$998,$B39+$AL$6+1)</f>
        <v>0</v>
      </c>
      <c r="AL39">
        <f>INDEX('Raw Data'!D$1:D$998,$B39+$AL$6+1)</f>
        <v>0</v>
      </c>
      <c r="AM39">
        <f>INDEX('Raw Data'!E$1:E$998,$B39+$AL$6+1)</f>
        <v>0</v>
      </c>
      <c r="AN39">
        <f>INDEX('Raw Data'!B$1:B$998,$B39+$AP$6+1)</f>
        <v>0</v>
      </c>
      <c r="AO39">
        <f>INDEX('Raw Data'!C$1:C$998,$B39+$AP$6+1)</f>
        <v>0</v>
      </c>
      <c r="AP39">
        <f>INDEX('Raw Data'!D$1:D$998,$B39+$AP$6+1)</f>
        <v>0</v>
      </c>
      <c r="AQ39">
        <f>INDEX('Raw Data'!E$1:E$998,$B39+$AP$6+1)</f>
        <v>0</v>
      </c>
    </row>
    <row r="40" spans="2:43" ht="12.75">
      <c r="B40">
        <f aca="true" t="shared" si="1" ref="B40:B49">B39+$F$3+3</f>
        <v>382</v>
      </c>
      <c r="C40">
        <f>INDEX('Raw Data'!A$1:A$998,$B40)</f>
        <v>0</v>
      </c>
      <c r="D40">
        <f>INDEX('Raw Data'!B$1:B$998,$B40+$F$6+1)</f>
        <v>0</v>
      </c>
      <c r="E40">
        <f>INDEX('Raw Data'!C$1:C$998,$B40+$F$6+1)</f>
        <v>0</v>
      </c>
      <c r="F40">
        <f>INDEX('Raw Data'!D$1:D$998,$B40+$F$6+1)</f>
        <v>0</v>
      </c>
      <c r="G40">
        <f>INDEX('Raw Data'!E$1:E$998,$B40+$F$6+1)</f>
        <v>0</v>
      </c>
      <c r="H40">
        <f>INDEX('Raw Data'!B$1:B$998,$B40+$J$6+1)</f>
        <v>0</v>
      </c>
      <c r="I40">
        <f>INDEX('Raw Data'!C$1:C$998,$B40+$J$6+1)</f>
        <v>0</v>
      </c>
      <c r="J40">
        <f>INDEX('Raw Data'!D$1:D$998,$B40+$J$6+1)</f>
        <v>0</v>
      </c>
      <c r="K40">
        <f>INDEX('Raw Data'!E$1:E$998,$B40+$J$6+1)</f>
        <v>0</v>
      </c>
      <c r="L40">
        <f>INDEX('Raw Data'!B$1:B$998,$B40+$N$6+1)</f>
        <v>0</v>
      </c>
      <c r="M40">
        <f>INDEX('Raw Data'!C$1:C$998,$B40+$N$6+1)</f>
        <v>0</v>
      </c>
      <c r="N40">
        <f>INDEX('Raw Data'!D$1:D$998,$B40+$N$6+1)</f>
        <v>0</v>
      </c>
      <c r="O40">
        <f>INDEX('Raw Data'!E$1:E$998,$B40+$N$6+1)</f>
        <v>0</v>
      </c>
      <c r="P40">
        <f>INDEX('Raw Data'!B$1:B$998,$B40+$R$6+1)</f>
        <v>0</v>
      </c>
      <c r="Q40">
        <f>INDEX('Raw Data'!C$1:C$998,$B40+$R$6+1)</f>
        <v>0</v>
      </c>
      <c r="R40">
        <f>INDEX('Raw Data'!D$1:D$998,$B40+$R$6+1)</f>
        <v>0</v>
      </c>
      <c r="S40">
        <f>INDEX('Raw Data'!E$1:E$998,$B40+$R$6+1)</f>
        <v>0</v>
      </c>
      <c r="T40">
        <f>INDEX('Raw Data'!B$1:B$998,$B40+$V$6+1)</f>
        <v>0</v>
      </c>
      <c r="U40">
        <f>INDEX('Raw Data'!C$1:C$998,$B40+$V$6+1)</f>
        <v>0</v>
      </c>
      <c r="V40">
        <f>INDEX('Raw Data'!D$1:D$998,$B40+$V$6+1)</f>
        <v>0</v>
      </c>
      <c r="W40">
        <f>INDEX('Raw Data'!E$1:E$998,$B40+$V$6+1)</f>
        <v>0</v>
      </c>
      <c r="X40">
        <f>INDEX('Raw Data'!B$1:B$998,$B40+$Z$6+1)</f>
        <v>0</v>
      </c>
      <c r="Y40">
        <f>INDEX('Raw Data'!C$1:C$998,$B40+$Z$6+1)</f>
        <v>0</v>
      </c>
      <c r="Z40">
        <f>INDEX('Raw Data'!D$1:D$998,$B40+$Z$6+1)</f>
        <v>0</v>
      </c>
      <c r="AA40">
        <f>INDEX('Raw Data'!E$1:E$998,$B40+$Z$6+1)</f>
        <v>0</v>
      </c>
      <c r="AB40">
        <f>INDEX('Raw Data'!B$1:B$998,$B40+$AD$6+1)</f>
        <v>0</v>
      </c>
      <c r="AC40">
        <f>INDEX('Raw Data'!C$1:C$998,$B40+$AD$6+1)</f>
        <v>0</v>
      </c>
      <c r="AD40">
        <f>INDEX('Raw Data'!D$1:D$998,$B40+$AD$6+1)</f>
        <v>0</v>
      </c>
      <c r="AE40">
        <f>INDEX('Raw Data'!E$1:E$998,$B40+$AD$6+1)</f>
        <v>0</v>
      </c>
      <c r="AF40">
        <f>INDEX('Raw Data'!B$1:B$998,$B40+$AH$6+1)</f>
        <v>0</v>
      </c>
      <c r="AG40">
        <f>INDEX('Raw Data'!C$1:C$998,$B40+$AH$6+1)</f>
        <v>0</v>
      </c>
      <c r="AH40">
        <f>INDEX('Raw Data'!D$1:D$998,$B40+$AH$6+1)</f>
        <v>0</v>
      </c>
      <c r="AI40">
        <f>INDEX('Raw Data'!E$1:E$998,$B40+$AH$6+1)</f>
        <v>0</v>
      </c>
      <c r="AJ40">
        <f>INDEX('Raw Data'!B$1:B$998,$B40+$AL$6+1)</f>
        <v>0</v>
      </c>
      <c r="AK40">
        <f>INDEX('Raw Data'!C$1:C$998,$B40+$AL$6+1)</f>
        <v>0</v>
      </c>
      <c r="AL40">
        <f>INDEX('Raw Data'!D$1:D$998,$B40+$AL$6+1)</f>
        <v>0</v>
      </c>
      <c r="AM40">
        <f>INDEX('Raw Data'!E$1:E$998,$B40+$AL$6+1)</f>
        <v>0</v>
      </c>
      <c r="AN40">
        <f>INDEX('Raw Data'!B$1:B$998,$B40+$AP$6+1)</f>
        <v>0</v>
      </c>
      <c r="AO40">
        <f>INDEX('Raw Data'!C$1:C$998,$B40+$AP$6+1)</f>
        <v>0</v>
      </c>
      <c r="AP40">
        <f>INDEX('Raw Data'!D$1:D$998,$B40+$AP$6+1)</f>
        <v>0</v>
      </c>
      <c r="AQ40">
        <f>INDEX('Raw Data'!E$1:E$998,$B40+$AP$6+1)</f>
        <v>0</v>
      </c>
    </row>
    <row r="41" spans="2:43" ht="12.75">
      <c r="B41">
        <f t="shared" si="1"/>
        <v>395</v>
      </c>
      <c r="C41">
        <f>INDEX('Raw Data'!A$1:A$998,$B41)</f>
        <v>0</v>
      </c>
      <c r="D41">
        <f>INDEX('Raw Data'!B$1:B$998,$B41+$F$6+1)</f>
        <v>0</v>
      </c>
      <c r="E41">
        <f>INDEX('Raw Data'!C$1:C$998,$B41+$F$6+1)</f>
        <v>0</v>
      </c>
      <c r="F41">
        <f>INDEX('Raw Data'!D$1:D$998,$B41+$F$6+1)</f>
        <v>0</v>
      </c>
      <c r="G41">
        <f>INDEX('Raw Data'!E$1:E$998,$B41+$F$6+1)</f>
        <v>0</v>
      </c>
      <c r="H41">
        <f>INDEX('Raw Data'!B$1:B$998,$B41+$J$6+1)</f>
        <v>0</v>
      </c>
      <c r="I41">
        <f>INDEX('Raw Data'!C$1:C$998,$B41+$J$6+1)</f>
        <v>0</v>
      </c>
      <c r="J41">
        <f>INDEX('Raw Data'!D$1:D$998,$B41+$J$6+1)</f>
        <v>0</v>
      </c>
      <c r="K41">
        <f>INDEX('Raw Data'!E$1:E$998,$B41+$J$6+1)</f>
        <v>0</v>
      </c>
      <c r="L41">
        <f>INDEX('Raw Data'!B$1:B$998,$B41+$N$6+1)</f>
        <v>0</v>
      </c>
      <c r="M41">
        <f>INDEX('Raw Data'!C$1:C$998,$B41+$N$6+1)</f>
        <v>0</v>
      </c>
      <c r="N41">
        <f>INDEX('Raw Data'!D$1:D$998,$B41+$N$6+1)</f>
        <v>0</v>
      </c>
      <c r="O41">
        <f>INDEX('Raw Data'!E$1:E$998,$B41+$N$6+1)</f>
        <v>0</v>
      </c>
      <c r="P41">
        <f>INDEX('Raw Data'!B$1:B$998,$B41+$R$6+1)</f>
        <v>0</v>
      </c>
      <c r="Q41">
        <f>INDEX('Raw Data'!C$1:C$998,$B41+$R$6+1)</f>
        <v>0</v>
      </c>
      <c r="R41">
        <f>INDEX('Raw Data'!D$1:D$998,$B41+$R$6+1)</f>
        <v>0</v>
      </c>
      <c r="S41">
        <f>INDEX('Raw Data'!E$1:E$998,$B41+$R$6+1)</f>
        <v>0</v>
      </c>
      <c r="T41">
        <f>INDEX('Raw Data'!B$1:B$998,$B41+$V$6+1)</f>
        <v>0</v>
      </c>
      <c r="U41">
        <f>INDEX('Raw Data'!C$1:C$998,$B41+$V$6+1)</f>
        <v>0</v>
      </c>
      <c r="V41">
        <f>INDEX('Raw Data'!D$1:D$998,$B41+$V$6+1)</f>
        <v>0</v>
      </c>
      <c r="W41">
        <f>INDEX('Raw Data'!E$1:E$998,$B41+$V$6+1)</f>
        <v>0</v>
      </c>
      <c r="X41">
        <f>INDEX('Raw Data'!B$1:B$998,$B41+$Z$6+1)</f>
        <v>0</v>
      </c>
      <c r="Y41">
        <f>INDEX('Raw Data'!C$1:C$998,$B41+$Z$6+1)</f>
        <v>0</v>
      </c>
      <c r="Z41">
        <f>INDEX('Raw Data'!D$1:D$998,$B41+$Z$6+1)</f>
        <v>0</v>
      </c>
      <c r="AA41">
        <f>INDEX('Raw Data'!E$1:E$998,$B41+$Z$6+1)</f>
        <v>0</v>
      </c>
      <c r="AB41">
        <f>INDEX('Raw Data'!B$1:B$998,$B41+$AD$6+1)</f>
        <v>0</v>
      </c>
      <c r="AC41">
        <f>INDEX('Raw Data'!C$1:C$998,$B41+$AD$6+1)</f>
        <v>0</v>
      </c>
      <c r="AD41">
        <f>INDEX('Raw Data'!D$1:D$998,$B41+$AD$6+1)</f>
        <v>0</v>
      </c>
      <c r="AE41">
        <f>INDEX('Raw Data'!E$1:E$998,$B41+$AD$6+1)</f>
        <v>0</v>
      </c>
      <c r="AF41">
        <f>INDEX('Raw Data'!B$1:B$998,$B41+$AH$6+1)</f>
        <v>0</v>
      </c>
      <c r="AG41">
        <f>INDEX('Raw Data'!C$1:C$998,$B41+$AH$6+1)</f>
        <v>0</v>
      </c>
      <c r="AH41">
        <f>INDEX('Raw Data'!D$1:D$998,$B41+$AH$6+1)</f>
        <v>0</v>
      </c>
      <c r="AI41">
        <f>INDEX('Raw Data'!E$1:E$998,$B41+$AH$6+1)</f>
        <v>0</v>
      </c>
      <c r="AJ41">
        <f>INDEX('Raw Data'!B$1:B$998,$B41+$AL$6+1)</f>
        <v>0</v>
      </c>
      <c r="AK41">
        <f>INDEX('Raw Data'!C$1:C$998,$B41+$AL$6+1)</f>
        <v>0</v>
      </c>
      <c r="AL41">
        <f>INDEX('Raw Data'!D$1:D$998,$B41+$AL$6+1)</f>
        <v>0</v>
      </c>
      <c r="AM41">
        <f>INDEX('Raw Data'!E$1:E$998,$B41+$AL$6+1)</f>
        <v>0</v>
      </c>
      <c r="AN41">
        <f>INDEX('Raw Data'!B$1:B$998,$B41+$AP$6+1)</f>
        <v>0</v>
      </c>
      <c r="AO41">
        <f>INDEX('Raw Data'!C$1:C$998,$B41+$AP$6+1)</f>
        <v>0</v>
      </c>
      <c r="AP41">
        <f>INDEX('Raw Data'!D$1:D$998,$B41+$AP$6+1)</f>
        <v>0</v>
      </c>
      <c r="AQ41">
        <f>INDEX('Raw Data'!E$1:E$998,$B41+$AP$6+1)</f>
        <v>0</v>
      </c>
    </row>
    <row r="42" spans="2:43" ht="12.75">
      <c r="B42">
        <f t="shared" si="1"/>
        <v>408</v>
      </c>
      <c r="C42">
        <f>INDEX('Raw Data'!A$1:A$998,$B42)</f>
        <v>0</v>
      </c>
      <c r="D42">
        <f>INDEX('Raw Data'!B$1:B$998,$B42+$F$6+1)</f>
        <v>0</v>
      </c>
      <c r="E42">
        <f>INDEX('Raw Data'!C$1:C$998,$B42+$F$6+1)</f>
        <v>0</v>
      </c>
      <c r="F42">
        <f>INDEX('Raw Data'!D$1:D$998,$B42+$F$6+1)</f>
        <v>0</v>
      </c>
      <c r="G42">
        <f>INDEX('Raw Data'!E$1:E$998,$B42+$F$6+1)</f>
        <v>0</v>
      </c>
      <c r="H42">
        <f>INDEX('Raw Data'!B$1:B$998,$B42+$J$6+1)</f>
        <v>0</v>
      </c>
      <c r="I42">
        <f>INDEX('Raw Data'!C$1:C$998,$B42+$J$6+1)</f>
        <v>0</v>
      </c>
      <c r="J42">
        <f>INDEX('Raw Data'!D$1:D$998,$B42+$J$6+1)</f>
        <v>0</v>
      </c>
      <c r="K42">
        <f>INDEX('Raw Data'!E$1:E$998,$B42+$J$6+1)</f>
        <v>0</v>
      </c>
      <c r="L42">
        <f>INDEX('Raw Data'!B$1:B$998,$B42+$N$6+1)</f>
        <v>0</v>
      </c>
      <c r="M42">
        <f>INDEX('Raw Data'!C$1:C$998,$B42+$N$6+1)</f>
        <v>0</v>
      </c>
      <c r="N42">
        <f>INDEX('Raw Data'!D$1:D$998,$B42+$N$6+1)</f>
        <v>0</v>
      </c>
      <c r="O42">
        <f>INDEX('Raw Data'!E$1:E$998,$B42+$N$6+1)</f>
        <v>0</v>
      </c>
      <c r="P42">
        <f>INDEX('Raw Data'!B$1:B$998,$B42+$R$6+1)</f>
        <v>0</v>
      </c>
      <c r="Q42">
        <f>INDEX('Raw Data'!C$1:C$998,$B42+$R$6+1)</f>
        <v>0</v>
      </c>
      <c r="R42">
        <f>INDEX('Raw Data'!D$1:D$998,$B42+$R$6+1)</f>
        <v>0</v>
      </c>
      <c r="S42">
        <f>INDEX('Raw Data'!E$1:E$998,$B42+$R$6+1)</f>
        <v>0</v>
      </c>
      <c r="T42">
        <f>INDEX('Raw Data'!B$1:B$998,$B42+$V$6+1)</f>
        <v>0</v>
      </c>
      <c r="U42">
        <f>INDEX('Raw Data'!C$1:C$998,$B42+$V$6+1)</f>
        <v>0</v>
      </c>
      <c r="V42">
        <f>INDEX('Raw Data'!D$1:D$998,$B42+$V$6+1)</f>
        <v>0</v>
      </c>
      <c r="W42">
        <f>INDEX('Raw Data'!E$1:E$998,$B42+$V$6+1)</f>
        <v>0</v>
      </c>
      <c r="X42">
        <f>INDEX('Raw Data'!B$1:B$998,$B42+$Z$6+1)</f>
        <v>0</v>
      </c>
      <c r="Y42">
        <f>INDEX('Raw Data'!C$1:C$998,$B42+$Z$6+1)</f>
        <v>0</v>
      </c>
      <c r="Z42">
        <f>INDEX('Raw Data'!D$1:D$998,$B42+$Z$6+1)</f>
        <v>0</v>
      </c>
      <c r="AA42">
        <f>INDEX('Raw Data'!E$1:E$998,$B42+$Z$6+1)</f>
        <v>0</v>
      </c>
      <c r="AB42">
        <f>INDEX('Raw Data'!B$1:B$998,$B42+$AD$6+1)</f>
        <v>0</v>
      </c>
      <c r="AC42">
        <f>INDEX('Raw Data'!C$1:C$998,$B42+$AD$6+1)</f>
        <v>0</v>
      </c>
      <c r="AD42">
        <f>INDEX('Raw Data'!D$1:D$998,$B42+$AD$6+1)</f>
        <v>0</v>
      </c>
      <c r="AE42">
        <f>INDEX('Raw Data'!E$1:E$998,$B42+$AD$6+1)</f>
        <v>0</v>
      </c>
      <c r="AF42">
        <f>INDEX('Raw Data'!B$1:B$998,$B42+$AH$6+1)</f>
        <v>0</v>
      </c>
      <c r="AG42">
        <f>INDEX('Raw Data'!C$1:C$998,$B42+$AH$6+1)</f>
        <v>0</v>
      </c>
      <c r="AH42">
        <f>INDEX('Raw Data'!D$1:D$998,$B42+$AH$6+1)</f>
        <v>0</v>
      </c>
      <c r="AI42">
        <f>INDEX('Raw Data'!E$1:E$998,$B42+$AH$6+1)</f>
        <v>0</v>
      </c>
      <c r="AJ42">
        <f>INDEX('Raw Data'!B$1:B$998,$B42+$AL$6+1)</f>
        <v>0</v>
      </c>
      <c r="AK42">
        <f>INDEX('Raw Data'!C$1:C$998,$B42+$AL$6+1)</f>
        <v>0</v>
      </c>
      <c r="AL42">
        <f>INDEX('Raw Data'!D$1:D$998,$B42+$AL$6+1)</f>
        <v>0</v>
      </c>
      <c r="AM42">
        <f>INDEX('Raw Data'!E$1:E$998,$B42+$AL$6+1)</f>
        <v>0</v>
      </c>
      <c r="AN42">
        <f>INDEX('Raw Data'!B$1:B$998,$B42+$AP$6+1)</f>
        <v>0</v>
      </c>
      <c r="AO42">
        <f>INDEX('Raw Data'!C$1:C$998,$B42+$AP$6+1)</f>
        <v>0</v>
      </c>
      <c r="AP42">
        <f>INDEX('Raw Data'!D$1:D$998,$B42+$AP$6+1)</f>
        <v>0</v>
      </c>
      <c r="AQ42">
        <f>INDEX('Raw Data'!E$1:E$998,$B42+$AP$6+1)</f>
        <v>0</v>
      </c>
    </row>
    <row r="43" spans="2:43" ht="12.75">
      <c r="B43">
        <f t="shared" si="1"/>
        <v>421</v>
      </c>
      <c r="C43">
        <f>INDEX('Raw Data'!A$1:A$998,$B43)</f>
        <v>0</v>
      </c>
      <c r="D43">
        <f>INDEX('Raw Data'!B$1:B$998,$B43+$F$6+1)</f>
        <v>0</v>
      </c>
      <c r="E43">
        <f>INDEX('Raw Data'!C$1:C$998,$B43+$F$6+1)</f>
        <v>0</v>
      </c>
      <c r="F43">
        <f>INDEX('Raw Data'!D$1:D$998,$B43+$F$6+1)</f>
        <v>0</v>
      </c>
      <c r="G43">
        <f>INDEX('Raw Data'!E$1:E$998,$B43+$F$6+1)</f>
        <v>0</v>
      </c>
      <c r="H43">
        <f>INDEX('Raw Data'!B$1:B$998,$B43+$J$6+1)</f>
        <v>0</v>
      </c>
      <c r="I43">
        <f>INDEX('Raw Data'!C$1:C$998,$B43+$J$6+1)</f>
        <v>0</v>
      </c>
      <c r="J43">
        <f>INDEX('Raw Data'!D$1:D$998,$B43+$J$6+1)</f>
        <v>0</v>
      </c>
      <c r="K43">
        <f>INDEX('Raw Data'!E$1:E$998,$B43+$J$6+1)</f>
        <v>0</v>
      </c>
      <c r="L43">
        <f>INDEX('Raw Data'!B$1:B$998,$B43+$N$6+1)</f>
        <v>0</v>
      </c>
      <c r="M43">
        <f>INDEX('Raw Data'!C$1:C$998,$B43+$N$6+1)</f>
        <v>0</v>
      </c>
      <c r="N43">
        <f>INDEX('Raw Data'!D$1:D$998,$B43+$N$6+1)</f>
        <v>0</v>
      </c>
      <c r="O43">
        <f>INDEX('Raw Data'!E$1:E$998,$B43+$N$6+1)</f>
        <v>0</v>
      </c>
      <c r="P43">
        <f>INDEX('Raw Data'!B$1:B$998,$B43+$R$6+1)</f>
        <v>0</v>
      </c>
      <c r="Q43">
        <f>INDEX('Raw Data'!C$1:C$998,$B43+$R$6+1)</f>
        <v>0</v>
      </c>
      <c r="R43">
        <f>INDEX('Raw Data'!D$1:D$998,$B43+$R$6+1)</f>
        <v>0</v>
      </c>
      <c r="S43">
        <f>INDEX('Raw Data'!E$1:E$998,$B43+$R$6+1)</f>
        <v>0</v>
      </c>
      <c r="T43">
        <f>INDEX('Raw Data'!B$1:B$998,$B43+$V$6+1)</f>
        <v>0</v>
      </c>
      <c r="U43">
        <f>INDEX('Raw Data'!C$1:C$998,$B43+$V$6+1)</f>
        <v>0</v>
      </c>
      <c r="V43">
        <f>INDEX('Raw Data'!D$1:D$998,$B43+$V$6+1)</f>
        <v>0</v>
      </c>
      <c r="W43">
        <f>INDEX('Raw Data'!E$1:E$998,$B43+$V$6+1)</f>
        <v>0</v>
      </c>
      <c r="X43">
        <f>INDEX('Raw Data'!B$1:B$998,$B43+$Z$6+1)</f>
        <v>0</v>
      </c>
      <c r="Y43">
        <f>INDEX('Raw Data'!C$1:C$998,$B43+$Z$6+1)</f>
        <v>0</v>
      </c>
      <c r="Z43">
        <f>INDEX('Raw Data'!D$1:D$998,$B43+$Z$6+1)</f>
        <v>0</v>
      </c>
      <c r="AA43">
        <f>INDEX('Raw Data'!E$1:E$998,$B43+$Z$6+1)</f>
        <v>0</v>
      </c>
      <c r="AB43">
        <f>INDEX('Raw Data'!B$1:B$998,$B43+$AD$6+1)</f>
        <v>0</v>
      </c>
      <c r="AC43">
        <f>INDEX('Raw Data'!C$1:C$998,$B43+$AD$6+1)</f>
        <v>0</v>
      </c>
      <c r="AD43">
        <f>INDEX('Raw Data'!D$1:D$998,$B43+$AD$6+1)</f>
        <v>0</v>
      </c>
      <c r="AE43">
        <f>INDEX('Raw Data'!E$1:E$998,$B43+$AD$6+1)</f>
        <v>0</v>
      </c>
      <c r="AF43">
        <f>INDEX('Raw Data'!B$1:B$998,$B43+$AH$6+1)</f>
        <v>0</v>
      </c>
      <c r="AG43">
        <f>INDEX('Raw Data'!C$1:C$998,$B43+$AH$6+1)</f>
        <v>0</v>
      </c>
      <c r="AH43">
        <f>INDEX('Raw Data'!D$1:D$998,$B43+$AH$6+1)</f>
        <v>0</v>
      </c>
      <c r="AI43">
        <f>INDEX('Raw Data'!E$1:E$998,$B43+$AH$6+1)</f>
        <v>0</v>
      </c>
      <c r="AJ43">
        <f>INDEX('Raw Data'!B$1:B$998,$B43+$AL$6+1)</f>
        <v>0</v>
      </c>
      <c r="AK43">
        <f>INDEX('Raw Data'!C$1:C$998,$B43+$AL$6+1)</f>
        <v>0</v>
      </c>
      <c r="AL43">
        <f>INDEX('Raw Data'!D$1:D$998,$B43+$AL$6+1)</f>
        <v>0</v>
      </c>
      <c r="AM43">
        <f>INDEX('Raw Data'!E$1:E$998,$B43+$AL$6+1)</f>
        <v>0</v>
      </c>
      <c r="AN43">
        <f>INDEX('Raw Data'!B$1:B$998,$B43+$AP$6+1)</f>
        <v>0</v>
      </c>
      <c r="AO43">
        <f>INDEX('Raw Data'!C$1:C$998,$B43+$AP$6+1)</f>
        <v>0</v>
      </c>
      <c r="AP43">
        <f>INDEX('Raw Data'!D$1:D$998,$B43+$AP$6+1)</f>
        <v>0</v>
      </c>
      <c r="AQ43">
        <f>INDEX('Raw Data'!E$1:E$998,$B43+$AP$6+1)</f>
        <v>0</v>
      </c>
    </row>
    <row r="44" spans="2:43" ht="12.75">
      <c r="B44">
        <f t="shared" si="1"/>
        <v>434</v>
      </c>
      <c r="C44">
        <f>INDEX('Raw Data'!A$1:A$998,$B44)</f>
        <v>0</v>
      </c>
      <c r="D44">
        <f>INDEX('Raw Data'!B$1:B$998,$B44+$F$6+1)</f>
        <v>0</v>
      </c>
      <c r="E44">
        <f>INDEX('Raw Data'!C$1:C$998,$B44+$F$6+1)</f>
        <v>0</v>
      </c>
      <c r="F44">
        <f>INDEX('Raw Data'!D$1:D$998,$B44+$F$6+1)</f>
        <v>0</v>
      </c>
      <c r="G44">
        <f>INDEX('Raw Data'!E$1:E$998,$B44+$F$6+1)</f>
        <v>0</v>
      </c>
      <c r="H44">
        <f>INDEX('Raw Data'!B$1:B$998,$B44+$J$6+1)</f>
        <v>0</v>
      </c>
      <c r="I44">
        <f>INDEX('Raw Data'!C$1:C$998,$B44+$J$6+1)</f>
        <v>0</v>
      </c>
      <c r="J44">
        <f>INDEX('Raw Data'!D$1:D$998,$B44+$J$6+1)</f>
        <v>0</v>
      </c>
      <c r="K44">
        <f>INDEX('Raw Data'!E$1:E$998,$B44+$J$6+1)</f>
        <v>0</v>
      </c>
      <c r="L44">
        <f>INDEX('Raw Data'!B$1:B$998,$B44+$N$6+1)</f>
        <v>0</v>
      </c>
      <c r="M44">
        <f>INDEX('Raw Data'!C$1:C$998,$B44+$N$6+1)</f>
        <v>0</v>
      </c>
      <c r="N44">
        <f>INDEX('Raw Data'!D$1:D$998,$B44+$N$6+1)</f>
        <v>0</v>
      </c>
      <c r="O44">
        <f>INDEX('Raw Data'!E$1:E$998,$B44+$N$6+1)</f>
        <v>0</v>
      </c>
      <c r="P44">
        <f>INDEX('Raw Data'!B$1:B$998,$B44+$R$6+1)</f>
        <v>0</v>
      </c>
      <c r="Q44">
        <f>INDEX('Raw Data'!C$1:C$998,$B44+$R$6+1)</f>
        <v>0</v>
      </c>
      <c r="R44">
        <f>INDEX('Raw Data'!D$1:D$998,$B44+$R$6+1)</f>
        <v>0</v>
      </c>
      <c r="S44">
        <f>INDEX('Raw Data'!E$1:E$998,$B44+$R$6+1)</f>
        <v>0</v>
      </c>
      <c r="T44">
        <f>INDEX('Raw Data'!B$1:B$998,$B44+$V$6+1)</f>
        <v>0</v>
      </c>
      <c r="U44">
        <f>INDEX('Raw Data'!C$1:C$998,$B44+$V$6+1)</f>
        <v>0</v>
      </c>
      <c r="V44">
        <f>INDEX('Raw Data'!D$1:D$998,$B44+$V$6+1)</f>
        <v>0</v>
      </c>
      <c r="W44">
        <f>INDEX('Raw Data'!E$1:E$998,$B44+$V$6+1)</f>
        <v>0</v>
      </c>
      <c r="X44">
        <f>INDEX('Raw Data'!B$1:B$998,$B44+$Z$6+1)</f>
        <v>0</v>
      </c>
      <c r="Y44">
        <f>INDEX('Raw Data'!C$1:C$998,$B44+$Z$6+1)</f>
        <v>0</v>
      </c>
      <c r="Z44">
        <f>INDEX('Raw Data'!D$1:D$998,$B44+$Z$6+1)</f>
        <v>0</v>
      </c>
      <c r="AA44">
        <f>INDEX('Raw Data'!E$1:E$998,$B44+$Z$6+1)</f>
        <v>0</v>
      </c>
      <c r="AB44">
        <f>INDEX('Raw Data'!B$1:B$998,$B44+$AD$6+1)</f>
        <v>0</v>
      </c>
      <c r="AC44">
        <f>INDEX('Raw Data'!C$1:C$998,$B44+$AD$6+1)</f>
        <v>0</v>
      </c>
      <c r="AD44">
        <f>INDEX('Raw Data'!D$1:D$998,$B44+$AD$6+1)</f>
        <v>0</v>
      </c>
      <c r="AE44">
        <f>INDEX('Raw Data'!E$1:E$998,$B44+$AD$6+1)</f>
        <v>0</v>
      </c>
      <c r="AF44">
        <f>INDEX('Raw Data'!B$1:B$998,$B44+$AH$6+1)</f>
        <v>0</v>
      </c>
      <c r="AG44">
        <f>INDEX('Raw Data'!C$1:C$998,$B44+$AH$6+1)</f>
        <v>0</v>
      </c>
      <c r="AH44">
        <f>INDEX('Raw Data'!D$1:D$998,$B44+$AH$6+1)</f>
        <v>0</v>
      </c>
      <c r="AI44">
        <f>INDEX('Raw Data'!E$1:E$998,$B44+$AH$6+1)</f>
        <v>0</v>
      </c>
      <c r="AJ44">
        <f>INDEX('Raw Data'!B$1:B$998,$B44+$AL$6+1)</f>
        <v>0</v>
      </c>
      <c r="AK44">
        <f>INDEX('Raw Data'!C$1:C$998,$B44+$AL$6+1)</f>
        <v>0</v>
      </c>
      <c r="AL44">
        <f>INDEX('Raw Data'!D$1:D$998,$B44+$AL$6+1)</f>
        <v>0</v>
      </c>
      <c r="AM44">
        <f>INDEX('Raw Data'!E$1:E$998,$B44+$AL$6+1)</f>
        <v>0</v>
      </c>
      <c r="AN44">
        <f>INDEX('Raw Data'!B$1:B$998,$B44+$AP$6+1)</f>
        <v>0</v>
      </c>
      <c r="AO44">
        <f>INDEX('Raw Data'!C$1:C$998,$B44+$AP$6+1)</f>
        <v>0</v>
      </c>
      <c r="AP44">
        <f>INDEX('Raw Data'!D$1:D$998,$B44+$AP$6+1)</f>
        <v>0</v>
      </c>
      <c r="AQ44">
        <f>INDEX('Raw Data'!E$1:E$998,$B44+$AP$6+1)</f>
        <v>0</v>
      </c>
    </row>
    <row r="45" spans="2:43" ht="12.75">
      <c r="B45">
        <f t="shared" si="1"/>
        <v>447</v>
      </c>
      <c r="C45">
        <f>INDEX('Raw Data'!A$1:A$998,$B45)</f>
        <v>0</v>
      </c>
      <c r="D45">
        <f>INDEX('Raw Data'!B$1:B$998,$B45+$F$6+1)</f>
        <v>0</v>
      </c>
      <c r="E45">
        <f>INDEX('Raw Data'!C$1:C$998,$B45+$F$6+1)</f>
        <v>0</v>
      </c>
      <c r="F45">
        <f>INDEX('Raw Data'!D$1:D$998,$B45+$F$6+1)</f>
        <v>0</v>
      </c>
      <c r="G45">
        <f>INDEX('Raw Data'!E$1:E$998,$B45+$F$6+1)</f>
        <v>0</v>
      </c>
      <c r="H45">
        <f>INDEX('Raw Data'!B$1:B$998,$B45+$J$6+1)</f>
        <v>0</v>
      </c>
      <c r="I45">
        <f>INDEX('Raw Data'!C$1:C$998,$B45+$J$6+1)</f>
        <v>0</v>
      </c>
      <c r="J45">
        <f>INDEX('Raw Data'!D$1:D$998,$B45+$J$6+1)</f>
        <v>0</v>
      </c>
      <c r="K45">
        <f>INDEX('Raw Data'!E$1:E$998,$B45+$J$6+1)</f>
        <v>0</v>
      </c>
      <c r="L45">
        <f>INDEX('Raw Data'!B$1:B$998,$B45+$N$6+1)</f>
        <v>0</v>
      </c>
      <c r="M45">
        <f>INDEX('Raw Data'!C$1:C$998,$B45+$N$6+1)</f>
        <v>0</v>
      </c>
      <c r="N45">
        <f>INDEX('Raw Data'!D$1:D$998,$B45+$N$6+1)</f>
        <v>0</v>
      </c>
      <c r="O45">
        <f>INDEX('Raw Data'!E$1:E$998,$B45+$N$6+1)</f>
        <v>0</v>
      </c>
      <c r="P45">
        <f>INDEX('Raw Data'!B$1:B$998,$B45+$R$6+1)</f>
        <v>0</v>
      </c>
      <c r="Q45">
        <f>INDEX('Raw Data'!C$1:C$998,$B45+$R$6+1)</f>
        <v>0</v>
      </c>
      <c r="R45">
        <f>INDEX('Raw Data'!D$1:D$998,$B45+$R$6+1)</f>
        <v>0</v>
      </c>
      <c r="S45">
        <f>INDEX('Raw Data'!E$1:E$998,$B45+$R$6+1)</f>
        <v>0</v>
      </c>
      <c r="T45">
        <f>INDEX('Raw Data'!B$1:B$998,$B45+$V$6+1)</f>
        <v>0</v>
      </c>
      <c r="U45">
        <f>INDEX('Raw Data'!C$1:C$998,$B45+$V$6+1)</f>
        <v>0</v>
      </c>
      <c r="V45">
        <f>INDEX('Raw Data'!D$1:D$998,$B45+$V$6+1)</f>
        <v>0</v>
      </c>
      <c r="W45">
        <f>INDEX('Raw Data'!E$1:E$998,$B45+$V$6+1)</f>
        <v>0</v>
      </c>
      <c r="X45">
        <f>INDEX('Raw Data'!B$1:B$998,$B45+$Z$6+1)</f>
        <v>0</v>
      </c>
      <c r="Y45">
        <f>INDEX('Raw Data'!C$1:C$998,$B45+$Z$6+1)</f>
        <v>0</v>
      </c>
      <c r="Z45">
        <f>INDEX('Raw Data'!D$1:D$998,$B45+$Z$6+1)</f>
        <v>0</v>
      </c>
      <c r="AA45">
        <f>INDEX('Raw Data'!E$1:E$998,$B45+$Z$6+1)</f>
        <v>0</v>
      </c>
      <c r="AB45">
        <f>INDEX('Raw Data'!B$1:B$998,$B45+$AD$6+1)</f>
        <v>0</v>
      </c>
      <c r="AC45">
        <f>INDEX('Raw Data'!C$1:C$998,$B45+$AD$6+1)</f>
        <v>0</v>
      </c>
      <c r="AD45">
        <f>INDEX('Raw Data'!D$1:D$998,$B45+$AD$6+1)</f>
        <v>0</v>
      </c>
      <c r="AE45">
        <f>INDEX('Raw Data'!E$1:E$998,$B45+$AD$6+1)</f>
        <v>0</v>
      </c>
      <c r="AF45">
        <f>INDEX('Raw Data'!B$1:B$998,$B45+$AH$6+1)</f>
        <v>0</v>
      </c>
      <c r="AG45">
        <f>INDEX('Raw Data'!C$1:C$998,$B45+$AH$6+1)</f>
        <v>0</v>
      </c>
      <c r="AH45">
        <f>INDEX('Raw Data'!D$1:D$998,$B45+$AH$6+1)</f>
        <v>0</v>
      </c>
      <c r="AI45">
        <f>INDEX('Raw Data'!E$1:E$998,$B45+$AH$6+1)</f>
        <v>0</v>
      </c>
      <c r="AJ45">
        <f>INDEX('Raw Data'!B$1:B$998,$B45+$AL$6+1)</f>
        <v>0</v>
      </c>
      <c r="AK45">
        <f>INDEX('Raw Data'!C$1:C$998,$B45+$AL$6+1)</f>
        <v>0</v>
      </c>
      <c r="AL45">
        <f>INDEX('Raw Data'!D$1:D$998,$B45+$AL$6+1)</f>
        <v>0</v>
      </c>
      <c r="AM45">
        <f>INDEX('Raw Data'!E$1:E$998,$B45+$AL$6+1)</f>
        <v>0</v>
      </c>
      <c r="AN45">
        <f>INDEX('Raw Data'!B$1:B$998,$B45+$AP$6+1)</f>
        <v>0</v>
      </c>
      <c r="AO45">
        <f>INDEX('Raw Data'!C$1:C$998,$B45+$AP$6+1)</f>
        <v>0</v>
      </c>
      <c r="AP45">
        <f>INDEX('Raw Data'!D$1:D$998,$B45+$AP$6+1)</f>
        <v>0</v>
      </c>
      <c r="AQ45">
        <f>INDEX('Raw Data'!E$1:E$998,$B45+$AP$6+1)</f>
        <v>0</v>
      </c>
    </row>
    <row r="46" spans="2:43" ht="12.75">
      <c r="B46">
        <f t="shared" si="1"/>
        <v>460</v>
      </c>
      <c r="C46">
        <f>INDEX('Raw Data'!A$1:A$998,$B46)</f>
        <v>0</v>
      </c>
      <c r="D46">
        <f>INDEX('Raw Data'!B$1:B$998,$B46+$F$6+1)</f>
        <v>0</v>
      </c>
      <c r="E46">
        <f>INDEX('Raw Data'!C$1:C$998,$B46+$F$6+1)</f>
        <v>0</v>
      </c>
      <c r="F46">
        <f>INDEX('Raw Data'!D$1:D$998,$B46+$F$6+1)</f>
        <v>0</v>
      </c>
      <c r="G46">
        <f>INDEX('Raw Data'!E$1:E$998,$B46+$F$6+1)</f>
        <v>0</v>
      </c>
      <c r="H46">
        <f>INDEX('Raw Data'!B$1:B$998,$B46+$J$6+1)</f>
        <v>0</v>
      </c>
      <c r="I46">
        <f>INDEX('Raw Data'!C$1:C$998,$B46+$J$6+1)</f>
        <v>0</v>
      </c>
      <c r="J46">
        <f>INDEX('Raw Data'!D$1:D$998,$B46+$J$6+1)</f>
        <v>0</v>
      </c>
      <c r="K46">
        <f>INDEX('Raw Data'!E$1:E$998,$B46+$J$6+1)</f>
        <v>0</v>
      </c>
      <c r="L46">
        <f>INDEX('Raw Data'!B$1:B$998,$B46+$N$6+1)</f>
        <v>0</v>
      </c>
      <c r="M46">
        <f>INDEX('Raw Data'!C$1:C$998,$B46+$N$6+1)</f>
        <v>0</v>
      </c>
      <c r="N46">
        <f>INDEX('Raw Data'!D$1:D$998,$B46+$N$6+1)</f>
        <v>0</v>
      </c>
      <c r="O46">
        <f>INDEX('Raw Data'!E$1:E$998,$B46+$N$6+1)</f>
        <v>0</v>
      </c>
      <c r="P46">
        <f>INDEX('Raw Data'!B$1:B$998,$B46+$R$6+1)</f>
        <v>0</v>
      </c>
      <c r="Q46">
        <f>INDEX('Raw Data'!C$1:C$998,$B46+$R$6+1)</f>
        <v>0</v>
      </c>
      <c r="R46">
        <f>INDEX('Raw Data'!D$1:D$998,$B46+$R$6+1)</f>
        <v>0</v>
      </c>
      <c r="S46">
        <f>INDEX('Raw Data'!E$1:E$998,$B46+$R$6+1)</f>
        <v>0</v>
      </c>
      <c r="T46">
        <f>INDEX('Raw Data'!B$1:B$998,$B46+$V$6+1)</f>
        <v>0</v>
      </c>
      <c r="U46">
        <f>INDEX('Raw Data'!C$1:C$998,$B46+$V$6+1)</f>
        <v>0</v>
      </c>
      <c r="V46">
        <f>INDEX('Raw Data'!D$1:D$998,$B46+$V$6+1)</f>
        <v>0</v>
      </c>
      <c r="W46">
        <f>INDEX('Raw Data'!E$1:E$998,$B46+$V$6+1)</f>
        <v>0</v>
      </c>
      <c r="X46">
        <f>INDEX('Raw Data'!B$1:B$998,$B46+$Z$6+1)</f>
        <v>0</v>
      </c>
      <c r="Y46">
        <f>INDEX('Raw Data'!C$1:C$998,$B46+$Z$6+1)</f>
        <v>0</v>
      </c>
      <c r="Z46">
        <f>INDEX('Raw Data'!D$1:D$998,$B46+$Z$6+1)</f>
        <v>0</v>
      </c>
      <c r="AA46">
        <f>INDEX('Raw Data'!E$1:E$998,$B46+$Z$6+1)</f>
        <v>0</v>
      </c>
      <c r="AB46">
        <f>INDEX('Raw Data'!B$1:B$998,$B46+$AD$6+1)</f>
        <v>0</v>
      </c>
      <c r="AC46">
        <f>INDEX('Raw Data'!C$1:C$998,$B46+$AD$6+1)</f>
        <v>0</v>
      </c>
      <c r="AD46">
        <f>INDEX('Raw Data'!D$1:D$998,$B46+$AD$6+1)</f>
        <v>0</v>
      </c>
      <c r="AE46">
        <f>INDEX('Raw Data'!E$1:E$998,$B46+$AD$6+1)</f>
        <v>0</v>
      </c>
      <c r="AF46">
        <f>INDEX('Raw Data'!B$1:B$998,$B46+$AH$6+1)</f>
        <v>0</v>
      </c>
      <c r="AG46">
        <f>INDEX('Raw Data'!C$1:C$998,$B46+$AH$6+1)</f>
        <v>0</v>
      </c>
      <c r="AH46">
        <f>INDEX('Raw Data'!D$1:D$998,$B46+$AH$6+1)</f>
        <v>0</v>
      </c>
      <c r="AI46">
        <f>INDEX('Raw Data'!E$1:E$998,$B46+$AH$6+1)</f>
        <v>0</v>
      </c>
      <c r="AJ46">
        <f>INDEX('Raw Data'!B$1:B$998,$B46+$AL$6+1)</f>
        <v>0</v>
      </c>
      <c r="AK46">
        <f>INDEX('Raw Data'!C$1:C$998,$B46+$AL$6+1)</f>
        <v>0</v>
      </c>
      <c r="AL46">
        <f>INDEX('Raw Data'!D$1:D$998,$B46+$AL$6+1)</f>
        <v>0</v>
      </c>
      <c r="AM46">
        <f>INDEX('Raw Data'!E$1:E$998,$B46+$AL$6+1)</f>
        <v>0</v>
      </c>
      <c r="AN46">
        <f>INDEX('Raw Data'!B$1:B$998,$B46+$AP$6+1)</f>
        <v>0</v>
      </c>
      <c r="AO46">
        <f>INDEX('Raw Data'!C$1:C$998,$B46+$AP$6+1)</f>
        <v>0</v>
      </c>
      <c r="AP46">
        <f>INDEX('Raw Data'!D$1:D$998,$B46+$AP$6+1)</f>
        <v>0</v>
      </c>
      <c r="AQ46">
        <f>INDEX('Raw Data'!E$1:E$998,$B46+$AP$6+1)</f>
        <v>0</v>
      </c>
    </row>
    <row r="47" spans="2:43" ht="12.75">
      <c r="B47">
        <f t="shared" si="1"/>
        <v>473</v>
      </c>
      <c r="C47">
        <f>INDEX('Raw Data'!A$1:A$998,$B47)</f>
        <v>0</v>
      </c>
      <c r="D47">
        <f>INDEX('Raw Data'!B$1:B$998,$B47+$F$6+1)</f>
        <v>0</v>
      </c>
      <c r="E47">
        <f>INDEX('Raw Data'!C$1:C$998,$B47+$F$6+1)</f>
        <v>0</v>
      </c>
      <c r="F47">
        <f>INDEX('Raw Data'!D$1:D$998,$B47+$F$6+1)</f>
        <v>0</v>
      </c>
      <c r="G47">
        <f>INDEX('Raw Data'!E$1:E$998,$B47+$F$6+1)</f>
        <v>0</v>
      </c>
      <c r="H47">
        <f>INDEX('Raw Data'!B$1:B$998,$B47+$J$6+1)</f>
        <v>0</v>
      </c>
      <c r="I47">
        <f>INDEX('Raw Data'!C$1:C$998,$B47+$J$6+1)</f>
        <v>0</v>
      </c>
      <c r="J47">
        <f>INDEX('Raw Data'!D$1:D$998,$B47+$J$6+1)</f>
        <v>0</v>
      </c>
      <c r="K47">
        <f>INDEX('Raw Data'!E$1:E$998,$B47+$J$6+1)</f>
        <v>0</v>
      </c>
      <c r="L47">
        <f>INDEX('Raw Data'!B$1:B$998,$B47+$N$6+1)</f>
        <v>0</v>
      </c>
      <c r="M47">
        <f>INDEX('Raw Data'!C$1:C$998,$B47+$N$6+1)</f>
        <v>0</v>
      </c>
      <c r="N47">
        <f>INDEX('Raw Data'!D$1:D$998,$B47+$N$6+1)</f>
        <v>0</v>
      </c>
      <c r="O47">
        <f>INDEX('Raw Data'!E$1:E$998,$B47+$N$6+1)</f>
        <v>0</v>
      </c>
      <c r="P47">
        <f>INDEX('Raw Data'!B$1:B$998,$B47+$R$6+1)</f>
        <v>0</v>
      </c>
      <c r="Q47">
        <f>INDEX('Raw Data'!C$1:C$998,$B47+$R$6+1)</f>
        <v>0</v>
      </c>
      <c r="R47">
        <f>INDEX('Raw Data'!D$1:D$998,$B47+$R$6+1)</f>
        <v>0</v>
      </c>
      <c r="S47">
        <f>INDEX('Raw Data'!E$1:E$998,$B47+$R$6+1)</f>
        <v>0</v>
      </c>
      <c r="T47">
        <f>INDEX('Raw Data'!B$1:B$998,$B47+$V$6+1)</f>
        <v>0</v>
      </c>
      <c r="U47">
        <f>INDEX('Raw Data'!C$1:C$998,$B47+$V$6+1)</f>
        <v>0</v>
      </c>
      <c r="V47">
        <f>INDEX('Raw Data'!D$1:D$998,$B47+$V$6+1)</f>
        <v>0</v>
      </c>
      <c r="W47">
        <f>INDEX('Raw Data'!E$1:E$998,$B47+$V$6+1)</f>
        <v>0</v>
      </c>
      <c r="X47">
        <f>INDEX('Raw Data'!B$1:B$998,$B47+$Z$6+1)</f>
        <v>0</v>
      </c>
      <c r="Y47">
        <f>INDEX('Raw Data'!C$1:C$998,$B47+$Z$6+1)</f>
        <v>0</v>
      </c>
      <c r="Z47">
        <f>INDEX('Raw Data'!D$1:D$998,$B47+$Z$6+1)</f>
        <v>0</v>
      </c>
      <c r="AA47">
        <f>INDEX('Raw Data'!E$1:E$998,$B47+$Z$6+1)</f>
        <v>0</v>
      </c>
      <c r="AB47">
        <f>INDEX('Raw Data'!B$1:B$998,$B47+$AD$6+1)</f>
        <v>0</v>
      </c>
      <c r="AC47">
        <f>INDEX('Raw Data'!C$1:C$998,$B47+$AD$6+1)</f>
        <v>0</v>
      </c>
      <c r="AD47">
        <f>INDEX('Raw Data'!D$1:D$998,$B47+$AD$6+1)</f>
        <v>0</v>
      </c>
      <c r="AE47">
        <f>INDEX('Raw Data'!E$1:E$998,$B47+$AD$6+1)</f>
        <v>0</v>
      </c>
      <c r="AF47">
        <f>INDEX('Raw Data'!B$1:B$998,$B47+$AH$6+1)</f>
        <v>0</v>
      </c>
      <c r="AG47">
        <f>INDEX('Raw Data'!C$1:C$998,$B47+$AH$6+1)</f>
        <v>0</v>
      </c>
      <c r="AH47">
        <f>INDEX('Raw Data'!D$1:D$998,$B47+$AH$6+1)</f>
        <v>0</v>
      </c>
      <c r="AI47">
        <f>INDEX('Raw Data'!E$1:E$998,$B47+$AH$6+1)</f>
        <v>0</v>
      </c>
      <c r="AJ47">
        <f>INDEX('Raw Data'!B$1:B$998,$B47+$AL$6+1)</f>
        <v>0</v>
      </c>
      <c r="AK47">
        <f>INDEX('Raw Data'!C$1:C$998,$B47+$AL$6+1)</f>
        <v>0</v>
      </c>
      <c r="AL47">
        <f>INDEX('Raw Data'!D$1:D$998,$B47+$AL$6+1)</f>
        <v>0</v>
      </c>
      <c r="AM47">
        <f>INDEX('Raw Data'!E$1:E$998,$B47+$AL$6+1)</f>
        <v>0</v>
      </c>
      <c r="AN47">
        <f>INDEX('Raw Data'!B$1:B$998,$B47+$AP$6+1)</f>
        <v>0</v>
      </c>
      <c r="AO47">
        <f>INDEX('Raw Data'!C$1:C$998,$B47+$AP$6+1)</f>
        <v>0</v>
      </c>
      <c r="AP47">
        <f>INDEX('Raw Data'!D$1:D$998,$B47+$AP$6+1)</f>
        <v>0</v>
      </c>
      <c r="AQ47">
        <f>INDEX('Raw Data'!E$1:E$998,$B47+$AP$6+1)</f>
        <v>0</v>
      </c>
    </row>
    <row r="48" spans="2:43" ht="12.75">
      <c r="B48">
        <f t="shared" si="1"/>
        <v>486</v>
      </c>
      <c r="C48">
        <f>INDEX('Raw Data'!A$1:A$998,$B48)</f>
        <v>0</v>
      </c>
      <c r="D48">
        <f>INDEX('Raw Data'!B$1:B$998,$B48+$F$6+1)</f>
        <v>0</v>
      </c>
      <c r="E48">
        <f>INDEX('Raw Data'!C$1:C$998,$B48+$F$6+1)</f>
        <v>0</v>
      </c>
      <c r="F48">
        <f>INDEX('Raw Data'!D$1:D$998,$B48+$F$6+1)</f>
        <v>0</v>
      </c>
      <c r="G48">
        <f>INDEX('Raw Data'!E$1:E$998,$B48+$F$6+1)</f>
        <v>0</v>
      </c>
      <c r="H48">
        <f>INDEX('Raw Data'!B$1:B$998,$B48+$J$6+1)</f>
        <v>0</v>
      </c>
      <c r="I48">
        <f>INDEX('Raw Data'!C$1:C$998,$B48+$J$6+1)</f>
        <v>0</v>
      </c>
      <c r="J48">
        <f>INDEX('Raw Data'!D$1:D$998,$B48+$J$6+1)</f>
        <v>0</v>
      </c>
      <c r="K48">
        <f>INDEX('Raw Data'!E$1:E$998,$B48+$J$6+1)</f>
        <v>0</v>
      </c>
      <c r="L48">
        <f>INDEX('Raw Data'!B$1:B$998,$B48+$N$6+1)</f>
        <v>0</v>
      </c>
      <c r="M48">
        <f>INDEX('Raw Data'!C$1:C$998,$B48+$N$6+1)</f>
        <v>0</v>
      </c>
      <c r="N48">
        <f>INDEX('Raw Data'!D$1:D$998,$B48+$N$6+1)</f>
        <v>0</v>
      </c>
      <c r="O48">
        <f>INDEX('Raw Data'!E$1:E$998,$B48+$N$6+1)</f>
        <v>0</v>
      </c>
      <c r="P48">
        <f>INDEX('Raw Data'!B$1:B$998,$B48+$R$6+1)</f>
        <v>0</v>
      </c>
      <c r="Q48">
        <f>INDEX('Raw Data'!C$1:C$998,$B48+$R$6+1)</f>
        <v>0</v>
      </c>
      <c r="R48">
        <f>INDEX('Raw Data'!D$1:D$998,$B48+$R$6+1)</f>
        <v>0</v>
      </c>
      <c r="S48">
        <f>INDEX('Raw Data'!E$1:E$998,$B48+$R$6+1)</f>
        <v>0</v>
      </c>
      <c r="T48">
        <f>INDEX('Raw Data'!B$1:B$998,$B48+$V$6+1)</f>
        <v>0</v>
      </c>
      <c r="U48">
        <f>INDEX('Raw Data'!C$1:C$998,$B48+$V$6+1)</f>
        <v>0</v>
      </c>
      <c r="V48">
        <f>INDEX('Raw Data'!D$1:D$998,$B48+$V$6+1)</f>
        <v>0</v>
      </c>
      <c r="W48">
        <f>INDEX('Raw Data'!E$1:E$998,$B48+$V$6+1)</f>
        <v>0</v>
      </c>
      <c r="X48">
        <f>INDEX('Raw Data'!B$1:B$998,$B48+$Z$6+1)</f>
        <v>0</v>
      </c>
      <c r="Y48">
        <f>INDEX('Raw Data'!C$1:C$998,$B48+$Z$6+1)</f>
        <v>0</v>
      </c>
      <c r="Z48">
        <f>INDEX('Raw Data'!D$1:D$998,$B48+$Z$6+1)</f>
        <v>0</v>
      </c>
      <c r="AA48">
        <f>INDEX('Raw Data'!E$1:E$998,$B48+$Z$6+1)</f>
        <v>0</v>
      </c>
      <c r="AB48">
        <f>INDEX('Raw Data'!B$1:B$998,$B48+$AD$6+1)</f>
        <v>0</v>
      </c>
      <c r="AC48">
        <f>INDEX('Raw Data'!C$1:C$998,$B48+$AD$6+1)</f>
        <v>0</v>
      </c>
      <c r="AD48">
        <f>INDEX('Raw Data'!D$1:D$998,$B48+$AD$6+1)</f>
        <v>0</v>
      </c>
      <c r="AE48">
        <f>INDEX('Raw Data'!E$1:E$998,$B48+$AD$6+1)</f>
        <v>0</v>
      </c>
      <c r="AF48">
        <f>INDEX('Raw Data'!B$1:B$998,$B48+$AH$6+1)</f>
        <v>0</v>
      </c>
      <c r="AG48">
        <f>INDEX('Raw Data'!C$1:C$998,$B48+$AH$6+1)</f>
        <v>0</v>
      </c>
      <c r="AH48">
        <f>INDEX('Raw Data'!D$1:D$998,$B48+$AH$6+1)</f>
        <v>0</v>
      </c>
      <c r="AI48">
        <f>INDEX('Raw Data'!E$1:E$998,$B48+$AH$6+1)</f>
        <v>0</v>
      </c>
      <c r="AJ48">
        <f>INDEX('Raw Data'!B$1:B$998,$B48+$AL$6+1)</f>
        <v>0</v>
      </c>
      <c r="AK48">
        <f>INDEX('Raw Data'!C$1:C$998,$B48+$AL$6+1)</f>
        <v>0</v>
      </c>
      <c r="AL48">
        <f>INDEX('Raw Data'!D$1:D$998,$B48+$AL$6+1)</f>
        <v>0</v>
      </c>
      <c r="AM48">
        <f>INDEX('Raw Data'!E$1:E$998,$B48+$AL$6+1)</f>
        <v>0</v>
      </c>
      <c r="AN48">
        <f>INDEX('Raw Data'!B$1:B$998,$B48+$AP$6+1)</f>
        <v>0</v>
      </c>
      <c r="AO48">
        <f>INDEX('Raw Data'!C$1:C$998,$B48+$AP$6+1)</f>
        <v>0</v>
      </c>
      <c r="AP48">
        <f>INDEX('Raw Data'!D$1:D$998,$B48+$AP$6+1)</f>
        <v>0</v>
      </c>
      <c r="AQ48">
        <f>INDEX('Raw Data'!E$1:E$998,$B48+$AP$6+1)</f>
        <v>0</v>
      </c>
    </row>
    <row r="49" spans="2:43" ht="12.75">
      <c r="B49">
        <f t="shared" si="1"/>
        <v>499</v>
      </c>
      <c r="C49">
        <f>INDEX('Raw Data'!A$1:A$998,$B49)</f>
        <v>0</v>
      </c>
      <c r="D49">
        <f>INDEX('Raw Data'!B$1:B$998,$B49+$F$6+1)</f>
        <v>0</v>
      </c>
      <c r="E49">
        <f>INDEX('Raw Data'!C$1:C$998,$B49+$F$6+1)</f>
        <v>0</v>
      </c>
      <c r="F49">
        <f>INDEX('Raw Data'!D$1:D$998,$B49+$F$6+1)</f>
        <v>0</v>
      </c>
      <c r="G49">
        <f>INDEX('Raw Data'!E$1:E$998,$B49+$F$6+1)</f>
        <v>0</v>
      </c>
      <c r="H49">
        <f>INDEX('Raw Data'!B$1:B$998,$B49+$J$6+1)</f>
        <v>0</v>
      </c>
      <c r="I49">
        <f>INDEX('Raw Data'!C$1:C$998,$B49+$J$6+1)</f>
        <v>0</v>
      </c>
      <c r="J49">
        <f>INDEX('Raw Data'!D$1:D$998,$B49+$J$6+1)</f>
        <v>0</v>
      </c>
      <c r="K49">
        <f>INDEX('Raw Data'!E$1:E$998,$B49+$J$6+1)</f>
        <v>0</v>
      </c>
      <c r="L49">
        <f>INDEX('Raw Data'!B$1:B$998,$B49+$N$6+1)</f>
        <v>0</v>
      </c>
      <c r="M49">
        <f>INDEX('Raw Data'!C$1:C$998,$B49+$N$6+1)</f>
        <v>0</v>
      </c>
      <c r="N49">
        <f>INDEX('Raw Data'!D$1:D$998,$B49+$N$6+1)</f>
        <v>0</v>
      </c>
      <c r="O49">
        <f>INDEX('Raw Data'!E$1:E$998,$B49+$N$6+1)</f>
        <v>0</v>
      </c>
      <c r="P49">
        <f>INDEX('Raw Data'!B$1:B$998,$B49+$R$6+1)</f>
        <v>0</v>
      </c>
      <c r="Q49">
        <f>INDEX('Raw Data'!C$1:C$998,$B49+$R$6+1)</f>
        <v>0</v>
      </c>
      <c r="R49">
        <f>INDEX('Raw Data'!D$1:D$998,$B49+$R$6+1)</f>
        <v>0</v>
      </c>
      <c r="S49">
        <f>INDEX('Raw Data'!E$1:E$998,$B49+$R$6+1)</f>
        <v>0</v>
      </c>
      <c r="T49">
        <f>INDEX('Raw Data'!B$1:B$998,$B49+$V$6+1)</f>
        <v>0</v>
      </c>
      <c r="U49">
        <f>INDEX('Raw Data'!C$1:C$998,$B49+$V$6+1)</f>
        <v>0</v>
      </c>
      <c r="V49">
        <f>INDEX('Raw Data'!D$1:D$998,$B49+$V$6+1)</f>
        <v>0</v>
      </c>
      <c r="W49">
        <f>INDEX('Raw Data'!E$1:E$998,$B49+$V$6+1)</f>
        <v>0</v>
      </c>
      <c r="X49">
        <f>INDEX('Raw Data'!B$1:B$998,$B49+$Z$6+1)</f>
        <v>0</v>
      </c>
      <c r="Y49">
        <f>INDEX('Raw Data'!C$1:C$998,$B49+$Z$6+1)</f>
        <v>0</v>
      </c>
      <c r="Z49">
        <f>INDEX('Raw Data'!D$1:D$998,$B49+$Z$6+1)</f>
        <v>0</v>
      </c>
      <c r="AA49">
        <f>INDEX('Raw Data'!E$1:E$998,$B49+$Z$6+1)</f>
        <v>0</v>
      </c>
      <c r="AB49">
        <f>INDEX('Raw Data'!B$1:B$998,$B49+$AD$6+1)</f>
        <v>0</v>
      </c>
      <c r="AC49">
        <f>INDEX('Raw Data'!C$1:C$998,$B49+$AD$6+1)</f>
        <v>0</v>
      </c>
      <c r="AD49">
        <f>INDEX('Raw Data'!D$1:D$998,$B49+$AD$6+1)</f>
        <v>0</v>
      </c>
      <c r="AE49">
        <f>INDEX('Raw Data'!E$1:E$998,$B49+$AD$6+1)</f>
        <v>0</v>
      </c>
      <c r="AF49">
        <f>INDEX('Raw Data'!B$1:B$998,$B49+$AH$6+1)</f>
        <v>0</v>
      </c>
      <c r="AG49">
        <f>INDEX('Raw Data'!C$1:C$998,$B49+$AH$6+1)</f>
        <v>0</v>
      </c>
      <c r="AH49">
        <f>INDEX('Raw Data'!D$1:D$998,$B49+$AH$6+1)</f>
        <v>0</v>
      </c>
      <c r="AI49">
        <f>INDEX('Raw Data'!E$1:E$998,$B49+$AH$6+1)</f>
        <v>0</v>
      </c>
      <c r="AJ49">
        <f>INDEX('Raw Data'!B$1:B$998,$B49+$AL$6+1)</f>
        <v>0</v>
      </c>
      <c r="AK49">
        <f>INDEX('Raw Data'!C$1:C$998,$B49+$AL$6+1)</f>
        <v>0</v>
      </c>
      <c r="AL49">
        <f>INDEX('Raw Data'!D$1:D$998,$B49+$AL$6+1)</f>
        <v>0</v>
      </c>
      <c r="AM49">
        <f>INDEX('Raw Data'!E$1:E$998,$B49+$AL$6+1)</f>
        <v>0</v>
      </c>
      <c r="AN49">
        <f>INDEX('Raw Data'!B$1:B$998,$B49+$AP$6+1)</f>
        <v>0</v>
      </c>
      <c r="AO49">
        <f>INDEX('Raw Data'!C$1:C$998,$B49+$AP$6+1)</f>
        <v>0</v>
      </c>
      <c r="AP49">
        <f>INDEX('Raw Data'!D$1:D$998,$B49+$AP$6+1)</f>
        <v>0</v>
      </c>
      <c r="AQ49">
        <f>INDEX('Raw Data'!E$1:E$998,$B49+$AP$6+1)</f>
        <v>0</v>
      </c>
    </row>
    <row r="51" ht="12.75">
      <c r="B51" s="2" t="s">
        <v>21</v>
      </c>
    </row>
    <row r="53" spans="3:23" ht="12.75">
      <c r="C53" t="s">
        <v>17</v>
      </c>
      <c r="D53" s="3" t="str">
        <f>D9</f>
        <v>Control (G09     )</v>
      </c>
      <c r="E53" s="3"/>
      <c r="F53" s="3" t="str">
        <f>H9</f>
        <v>3 nM (B05 )</v>
      </c>
      <c r="G53" s="3"/>
      <c r="H53" s="3" t="str">
        <f>L9</f>
        <v>3 nM (B10)</v>
      </c>
      <c r="I53" s="3"/>
      <c r="J53" s="3" t="str">
        <f>P9</f>
        <v>3 nM (E03)</v>
      </c>
      <c r="K53" s="3"/>
      <c r="L53" s="3" t="str">
        <f>T9</f>
        <v>5 nM (E06)</v>
      </c>
      <c r="M53" s="3"/>
      <c r="N53" s="3" t="str">
        <f>X9</f>
        <v>5 nM (E08)</v>
      </c>
      <c r="O53" s="3"/>
      <c r="P53" s="3" t="str">
        <f>AB9</f>
        <v>5 nM (E10)</v>
      </c>
      <c r="Q53" s="3"/>
      <c r="R53" s="3" t="str">
        <f>AF9</f>
        <v>7 nM (G02)</v>
      </c>
      <c r="S53" s="3"/>
      <c r="T53" s="3" t="str">
        <f>AJ9</f>
        <v>7 nM (G04)</v>
      </c>
      <c r="U53" s="3"/>
      <c r="V53" s="3" t="str">
        <f>AN9</f>
        <v>7 nM (G06)</v>
      </c>
      <c r="W53" s="3"/>
    </row>
    <row r="54" spans="4:23" ht="12.75">
      <c r="D54" t="s">
        <v>18</v>
      </c>
      <c r="E54" t="s">
        <v>19</v>
      </c>
      <c r="F54" t="s">
        <v>18</v>
      </c>
      <c r="G54" t="s">
        <v>19</v>
      </c>
      <c r="H54" t="s">
        <v>18</v>
      </c>
      <c r="I54" t="s">
        <v>19</v>
      </c>
      <c r="J54" t="s">
        <v>18</v>
      </c>
      <c r="K54" t="s">
        <v>19</v>
      </c>
      <c r="L54" t="s">
        <v>18</v>
      </c>
      <c r="M54" t="s">
        <v>19</v>
      </c>
      <c r="N54" t="s">
        <v>18</v>
      </c>
      <c r="O54" t="s">
        <v>19</v>
      </c>
      <c r="P54" t="s">
        <v>18</v>
      </c>
      <c r="Q54" t="s">
        <v>19</v>
      </c>
      <c r="R54" t="s">
        <v>18</v>
      </c>
      <c r="S54" t="s">
        <v>19</v>
      </c>
      <c r="T54" t="s">
        <v>18</v>
      </c>
      <c r="U54" t="s">
        <v>19</v>
      </c>
      <c r="V54" t="s">
        <v>18</v>
      </c>
      <c r="W54" t="s">
        <v>19</v>
      </c>
    </row>
    <row r="55" spans="2:23" ht="12.75">
      <c r="B55">
        <f aca="true" t="shared" si="2" ref="B55:B93">INT(C11/100)*60+C11-INT(C11/100)*100</f>
        <v>619</v>
      </c>
      <c r="C55">
        <f aca="true" t="shared" si="3" ref="C55:C83">IF(B55&lt;&gt;0,B55-B$55,0)</f>
        <v>0</v>
      </c>
      <c r="D55" s="4">
        <f>AVERAGE(D11:G11)</f>
        <v>52.5</v>
      </c>
      <c r="E55" s="6">
        <f>STDEV(D11:G11)</f>
        <v>9.574271077563381</v>
      </c>
      <c r="F55" s="4">
        <f>AVERAGE(H11:K11)</f>
        <v>2057.5</v>
      </c>
      <c r="G55" s="6">
        <f>STDEV(H11:K11)</f>
        <v>57.37304826019502</v>
      </c>
      <c r="H55" s="4">
        <f>AVERAGE(L11:O11)</f>
        <v>2610</v>
      </c>
      <c r="I55" s="6">
        <f>STDEV(L11:O11)</f>
        <v>71.64728420068225</v>
      </c>
      <c r="J55" s="4">
        <f>AVERAGE(P11:S11)</f>
        <v>2487.5</v>
      </c>
      <c r="K55" s="6">
        <f>STDEV(P11:S11)</f>
        <v>41.12987559751022</v>
      </c>
      <c r="L55" s="4">
        <f>AVERAGE(T11:W11)</f>
        <v>2175</v>
      </c>
      <c r="M55" s="6">
        <f>STDEV(T11:W11)</f>
        <v>397.0306453327417</v>
      </c>
      <c r="N55" s="4">
        <f>AVERAGE(X11:AA11)</f>
        <v>1877.5</v>
      </c>
      <c r="O55" s="6">
        <f>STDEV(X11:AA11)</f>
        <v>217.00614430625384</v>
      </c>
      <c r="P55" s="4">
        <f>AVERAGE(AB11:AE11)</f>
        <v>1930</v>
      </c>
      <c r="Q55" s="6">
        <f>STDEV(AB11:AE11)</f>
        <v>167.13268182295565</v>
      </c>
      <c r="R55" s="4">
        <f>AVERAGE(AF11:AI11)</f>
        <v>2620</v>
      </c>
      <c r="S55" s="6">
        <f>STDEV(AF11:AI11)</f>
        <v>25.81988897471611</v>
      </c>
      <c r="T55" s="4">
        <f>AVERAGE(AJ11:AM11)</f>
        <v>2780</v>
      </c>
      <c r="U55" s="6">
        <f>STDEV(AJ11:AM11)</f>
        <v>94.86832980505137</v>
      </c>
      <c r="V55" s="4">
        <f>AVERAGE(AN11:AQ11)</f>
        <v>1840</v>
      </c>
      <c r="W55" s="6">
        <f>STDEV(AN11:AQ11)</f>
        <v>164.31676725154983</v>
      </c>
    </row>
    <row r="56" spans="2:23" ht="12.75">
      <c r="B56">
        <f t="shared" si="2"/>
        <v>629</v>
      </c>
      <c r="C56">
        <f t="shared" si="3"/>
        <v>10</v>
      </c>
      <c r="D56" s="4">
        <f aca="true" t="shared" si="4" ref="D56:D83">AVERAGE(D12:G12)</f>
        <v>55</v>
      </c>
      <c r="E56" s="6">
        <f aca="true" t="shared" si="5" ref="E56:E83">STDEV(D12:G12)</f>
        <v>10</v>
      </c>
      <c r="F56" s="4">
        <f aca="true" t="shared" si="6" ref="F56:F83">AVERAGE(H12:K12)</f>
        <v>1522.5</v>
      </c>
      <c r="G56" s="6">
        <f aca="true" t="shared" si="7" ref="G56:G83">STDEV(H12:K12)</f>
        <v>41.12987559751022</v>
      </c>
      <c r="H56" s="4">
        <f aca="true" t="shared" si="8" ref="H56:H83">AVERAGE(L12:O12)</f>
        <v>1502.5</v>
      </c>
      <c r="I56" s="6">
        <f aca="true" t="shared" si="9" ref="I56:I83">STDEV(L12:O12)</f>
        <v>345.6756668709365</v>
      </c>
      <c r="J56" s="4">
        <f aca="true" t="shared" si="10" ref="J56:J83">AVERAGE(P12:S12)</f>
        <v>2012.5</v>
      </c>
      <c r="K56" s="6">
        <f aca="true" t="shared" si="11" ref="K56:K83">STDEV(P12:S12)</f>
        <v>45</v>
      </c>
      <c r="L56" s="4">
        <f aca="true" t="shared" si="12" ref="L56:L83">AVERAGE(T12:W12)</f>
        <v>2165</v>
      </c>
      <c r="M56" s="6">
        <f aca="true" t="shared" si="13" ref="M56:M83">STDEV(T12:W12)</f>
        <v>104.08329997330664</v>
      </c>
      <c r="N56" s="4">
        <f aca="true" t="shared" si="14" ref="N56:N83">AVERAGE(X12:AA12)</f>
        <v>1662.5</v>
      </c>
      <c r="O56" s="6">
        <f aca="true" t="shared" si="15" ref="O56:O83">STDEV(X12:AA12)</f>
        <v>195.51214796017152</v>
      </c>
      <c r="P56" s="4">
        <f aca="true" t="shared" si="16" ref="P56:P83">AVERAGE(AB12:AE12)</f>
        <v>1602.5</v>
      </c>
      <c r="Q56" s="6">
        <f aca="true" t="shared" si="17" ref="Q56:Q83">STDEV(AB12:AE12)</f>
        <v>162.5576820700886</v>
      </c>
      <c r="R56" s="4">
        <f aca="true" t="shared" si="18" ref="R56:R83">AVERAGE(AF12:AI12)</f>
        <v>1672.5</v>
      </c>
      <c r="S56" s="6">
        <f aca="true" t="shared" si="19" ref="S56:S83">STDEV(AF12:AI12)</f>
        <v>251.04780421266383</v>
      </c>
      <c r="T56" s="4">
        <f aca="true" t="shared" si="20" ref="T56:T83">AVERAGE(AJ12:AM12)</f>
        <v>1990</v>
      </c>
      <c r="U56" s="6">
        <f aca="true" t="shared" si="21" ref="U56:U83">STDEV(AJ12:AM12)</f>
        <v>42.42640687119285</v>
      </c>
      <c r="V56" s="4">
        <f aca="true" t="shared" si="22" ref="V56:V83">AVERAGE(AN12:AQ12)</f>
        <v>2045</v>
      </c>
      <c r="W56" s="6">
        <f aca="true" t="shared" si="23" ref="W56:W83">STDEV(AN12:AQ12)</f>
        <v>198.41034919244174</v>
      </c>
    </row>
    <row r="57" spans="2:23" ht="12.75">
      <c r="B57">
        <f t="shared" si="2"/>
        <v>639</v>
      </c>
      <c r="C57">
        <f t="shared" si="3"/>
        <v>20</v>
      </c>
      <c r="D57" s="4">
        <f t="shared" si="4"/>
        <v>52.5</v>
      </c>
      <c r="E57" s="6">
        <f t="shared" si="5"/>
        <v>5</v>
      </c>
      <c r="F57" s="4">
        <f t="shared" si="6"/>
        <v>1702.5</v>
      </c>
      <c r="G57" s="6">
        <f t="shared" si="7"/>
        <v>41.12987559751022</v>
      </c>
      <c r="H57" s="4">
        <f t="shared" si="8"/>
        <v>1872.5</v>
      </c>
      <c r="I57" s="6">
        <f t="shared" si="9"/>
        <v>234.28970670233608</v>
      </c>
      <c r="J57" s="4">
        <f t="shared" si="10"/>
        <v>2325</v>
      </c>
      <c r="K57" s="6">
        <f t="shared" si="11"/>
        <v>23.804761428476166</v>
      </c>
      <c r="L57" s="4">
        <f t="shared" si="12"/>
        <v>3632.5</v>
      </c>
      <c r="M57" s="6">
        <f t="shared" si="13"/>
        <v>220.81289213570238</v>
      </c>
      <c r="N57" s="4">
        <f t="shared" si="14"/>
        <v>2675</v>
      </c>
      <c r="O57" s="6">
        <f t="shared" si="15"/>
        <v>230.57898140695016</v>
      </c>
      <c r="P57" s="4">
        <f t="shared" si="16"/>
        <v>2865</v>
      </c>
      <c r="Q57" s="6">
        <f t="shared" si="17"/>
        <v>179.9073835801818</v>
      </c>
      <c r="R57" s="4">
        <f t="shared" si="18"/>
        <v>2912.5</v>
      </c>
      <c r="S57" s="6">
        <f t="shared" si="19"/>
        <v>205.16253719104438</v>
      </c>
      <c r="T57" s="4">
        <f t="shared" si="20"/>
        <v>3145</v>
      </c>
      <c r="U57" s="6">
        <f t="shared" si="21"/>
        <v>56.86240703077327</v>
      </c>
      <c r="V57" s="4">
        <f t="shared" si="22"/>
        <v>4232.5</v>
      </c>
      <c r="W57" s="6">
        <f t="shared" si="23"/>
        <v>114.41882129556599</v>
      </c>
    </row>
    <row r="58" spans="2:23" ht="12.75">
      <c r="B58">
        <f t="shared" si="2"/>
        <v>649</v>
      </c>
      <c r="C58">
        <f t="shared" si="3"/>
        <v>30</v>
      </c>
      <c r="D58" s="4">
        <f t="shared" si="4"/>
        <v>57.5</v>
      </c>
      <c r="E58" s="6">
        <f t="shared" si="5"/>
        <v>9.574271077563381</v>
      </c>
      <c r="F58" s="4">
        <f t="shared" si="6"/>
        <v>3120</v>
      </c>
      <c r="G58" s="6">
        <f t="shared" si="7"/>
        <v>34.64101615137755</v>
      </c>
      <c r="H58" s="4">
        <f t="shared" si="8"/>
        <v>3907.5</v>
      </c>
      <c r="I58" s="6">
        <f t="shared" si="9"/>
        <v>281.35090782390114</v>
      </c>
      <c r="J58" s="4">
        <f t="shared" si="10"/>
        <v>4137.5</v>
      </c>
      <c r="K58" s="6">
        <f t="shared" si="11"/>
        <v>88.45903006477066</v>
      </c>
      <c r="L58" s="4">
        <f t="shared" si="12"/>
        <v>7710</v>
      </c>
      <c r="M58" s="6">
        <f t="shared" si="13"/>
        <v>430.9679029038396</v>
      </c>
      <c r="N58" s="4">
        <f t="shared" si="14"/>
        <v>5957.5</v>
      </c>
      <c r="O58" s="6">
        <f t="shared" si="15"/>
        <v>131.49778198382919</v>
      </c>
      <c r="P58" s="4">
        <f t="shared" si="16"/>
        <v>5972.5</v>
      </c>
      <c r="Q58" s="6">
        <f t="shared" si="17"/>
        <v>155.8578412100805</v>
      </c>
      <c r="R58" s="4">
        <f t="shared" si="18"/>
        <v>7417.5</v>
      </c>
      <c r="S58" s="6">
        <f t="shared" si="19"/>
        <v>298.48227194703986</v>
      </c>
      <c r="T58" s="4">
        <f t="shared" si="20"/>
        <v>7790</v>
      </c>
      <c r="U58" s="6">
        <f t="shared" si="21"/>
        <v>95.56847457887635</v>
      </c>
      <c r="V58" s="4">
        <f t="shared" si="22"/>
        <v>8410</v>
      </c>
      <c r="W58" s="6">
        <f t="shared" si="23"/>
        <v>235.0886357667394</v>
      </c>
    </row>
    <row r="59" spans="2:23" ht="12.75">
      <c r="B59">
        <f t="shared" si="2"/>
        <v>664</v>
      </c>
      <c r="C59">
        <f t="shared" si="3"/>
        <v>45</v>
      </c>
      <c r="D59" s="4">
        <f t="shared" si="4"/>
        <v>52.5</v>
      </c>
      <c r="E59" s="6">
        <f t="shared" si="5"/>
        <v>12.583057392117917</v>
      </c>
      <c r="F59" s="4">
        <f t="shared" si="6"/>
        <v>7400</v>
      </c>
      <c r="G59" s="6">
        <f t="shared" si="7"/>
        <v>62.1825270205921</v>
      </c>
      <c r="H59" s="4">
        <f t="shared" si="8"/>
        <v>9477.5</v>
      </c>
      <c r="I59" s="6">
        <f t="shared" si="9"/>
        <v>509.0104779537123</v>
      </c>
      <c r="J59" s="4">
        <f t="shared" si="10"/>
        <v>9677.5</v>
      </c>
      <c r="K59" s="6">
        <f t="shared" si="11"/>
        <v>121.75795661885921</v>
      </c>
      <c r="L59" s="4">
        <f t="shared" si="12"/>
        <v>16595</v>
      </c>
      <c r="M59" s="6">
        <f t="shared" si="13"/>
        <v>404.3513323831146</v>
      </c>
      <c r="N59" s="4">
        <f t="shared" si="14"/>
        <v>13172.5</v>
      </c>
      <c r="O59" s="6">
        <f t="shared" si="15"/>
        <v>134.50526631573453</v>
      </c>
      <c r="P59" s="4">
        <f t="shared" si="16"/>
        <v>12915</v>
      </c>
      <c r="Q59" s="6">
        <f t="shared" si="17"/>
        <v>96.78154093971983</v>
      </c>
      <c r="R59" s="4">
        <f t="shared" si="18"/>
        <v>17475</v>
      </c>
      <c r="S59" s="6">
        <f t="shared" si="19"/>
        <v>64.54972243679029</v>
      </c>
      <c r="T59" s="4">
        <f t="shared" si="20"/>
        <v>16992.5</v>
      </c>
      <c r="U59" s="6">
        <f t="shared" si="21"/>
        <v>650.4549689768437</v>
      </c>
      <c r="V59" s="4">
        <f t="shared" si="22"/>
        <v>16937.5</v>
      </c>
      <c r="W59" s="6">
        <f t="shared" si="23"/>
        <v>184.63928798245152</v>
      </c>
    </row>
    <row r="60" spans="2:23" ht="12.75">
      <c r="B60">
        <f t="shared" si="2"/>
        <v>679</v>
      </c>
      <c r="C60">
        <f t="shared" si="3"/>
        <v>60</v>
      </c>
      <c r="D60" s="4">
        <f t="shared" si="4"/>
        <v>62.5</v>
      </c>
      <c r="E60" s="6">
        <f t="shared" si="5"/>
        <v>5</v>
      </c>
      <c r="F60" s="4">
        <f t="shared" si="6"/>
        <v>12940</v>
      </c>
      <c r="G60" s="6">
        <f t="shared" si="7"/>
        <v>138.32329280830953</v>
      </c>
      <c r="H60" s="4">
        <f t="shared" si="8"/>
        <v>17512.5</v>
      </c>
      <c r="I60" s="6">
        <f t="shared" si="9"/>
        <v>243.77243486497812</v>
      </c>
      <c r="J60" s="4">
        <f t="shared" si="10"/>
        <v>15247.5</v>
      </c>
      <c r="K60" s="6">
        <f t="shared" si="11"/>
        <v>653.6755056346128</v>
      </c>
      <c r="L60" s="4">
        <f t="shared" si="12"/>
        <v>27207.5</v>
      </c>
      <c r="M60" s="6">
        <f t="shared" si="13"/>
        <v>195.6825660774783</v>
      </c>
      <c r="N60" s="4">
        <f t="shared" si="14"/>
        <v>20785</v>
      </c>
      <c r="O60" s="6">
        <f t="shared" si="15"/>
        <v>198.2422760159901</v>
      </c>
      <c r="P60" s="4">
        <f t="shared" si="16"/>
        <v>19500</v>
      </c>
      <c r="Q60" s="6">
        <f t="shared" si="17"/>
        <v>189.38496948455722</v>
      </c>
      <c r="R60" s="4">
        <f t="shared" si="18"/>
        <v>26285</v>
      </c>
      <c r="S60" s="6">
        <f t="shared" si="19"/>
        <v>269.50572040929546</v>
      </c>
      <c r="T60" s="4">
        <f t="shared" si="20"/>
        <v>28987.5</v>
      </c>
      <c r="U60" s="6">
        <f t="shared" si="21"/>
        <v>79.73915809270457</v>
      </c>
      <c r="V60" s="4">
        <f t="shared" si="22"/>
        <v>25742.5</v>
      </c>
      <c r="W60" s="6">
        <f t="shared" si="23"/>
        <v>251.04780421266383</v>
      </c>
    </row>
    <row r="61" spans="2:23" ht="12.75">
      <c r="B61">
        <f t="shared" si="2"/>
        <v>694</v>
      </c>
      <c r="C61">
        <f t="shared" si="3"/>
        <v>75</v>
      </c>
      <c r="D61" s="4">
        <f t="shared" si="4"/>
        <v>77.5</v>
      </c>
      <c r="E61" s="6">
        <f t="shared" si="5"/>
        <v>5</v>
      </c>
      <c r="F61" s="4">
        <f t="shared" si="6"/>
        <v>17765</v>
      </c>
      <c r="G61" s="6">
        <f t="shared" si="7"/>
        <v>129.22847983320085</v>
      </c>
      <c r="H61" s="4">
        <f t="shared" si="8"/>
        <v>23002.5</v>
      </c>
      <c r="I61" s="6">
        <f t="shared" si="9"/>
        <v>81.80260794538684</v>
      </c>
      <c r="J61" s="4">
        <f t="shared" si="10"/>
        <v>21360</v>
      </c>
      <c r="K61" s="6">
        <f t="shared" si="11"/>
        <v>654.4717972023954</v>
      </c>
      <c r="L61" s="4">
        <f t="shared" si="12"/>
        <v>31557.5</v>
      </c>
      <c r="M61" s="6">
        <f t="shared" si="13"/>
        <v>463.49217900629134</v>
      </c>
      <c r="N61" s="4">
        <f t="shared" si="14"/>
        <v>26405</v>
      </c>
      <c r="O61" s="6">
        <f t="shared" si="15"/>
        <v>148.43629385474878</v>
      </c>
      <c r="P61" s="4">
        <f t="shared" si="16"/>
        <v>25122.5</v>
      </c>
      <c r="Q61" s="6">
        <f t="shared" si="17"/>
        <v>287.561587606319</v>
      </c>
      <c r="R61" s="4">
        <f t="shared" si="18"/>
        <v>32585</v>
      </c>
      <c r="S61" s="6">
        <f t="shared" si="19"/>
        <v>242.8305307548181</v>
      </c>
      <c r="T61" s="4">
        <f t="shared" si="20"/>
        <v>31275</v>
      </c>
      <c r="U61" s="6">
        <f t="shared" si="21"/>
        <v>188.0602740258204</v>
      </c>
      <c r="V61" s="4">
        <f t="shared" si="22"/>
        <v>31675</v>
      </c>
      <c r="W61" s="6">
        <f t="shared" si="23"/>
        <v>92.55628917943214</v>
      </c>
    </row>
    <row r="62" spans="2:23" ht="12.75">
      <c r="B62">
        <f t="shared" si="2"/>
        <v>709</v>
      </c>
      <c r="C62">
        <f t="shared" si="3"/>
        <v>90</v>
      </c>
      <c r="D62" s="4">
        <f t="shared" si="4"/>
        <v>70</v>
      </c>
      <c r="E62" s="6">
        <f t="shared" si="5"/>
        <v>8.16496580927726</v>
      </c>
      <c r="F62" s="4">
        <f t="shared" si="6"/>
        <v>20635</v>
      </c>
      <c r="G62" s="6">
        <f t="shared" si="7"/>
        <v>218.55586623714007</v>
      </c>
      <c r="H62" s="4">
        <f t="shared" si="8"/>
        <v>27762.5</v>
      </c>
      <c r="I62" s="6">
        <f t="shared" si="9"/>
        <v>211.7191535974013</v>
      </c>
      <c r="J62" s="4">
        <f t="shared" si="10"/>
        <v>27072.5</v>
      </c>
      <c r="K62" s="6">
        <f t="shared" si="11"/>
        <v>93.22910847297997</v>
      </c>
      <c r="L62" s="4">
        <f t="shared" si="12"/>
        <v>35827.5</v>
      </c>
      <c r="M62" s="6">
        <f t="shared" si="13"/>
        <v>75</v>
      </c>
      <c r="N62" s="4">
        <f t="shared" si="14"/>
        <v>30147.5</v>
      </c>
      <c r="O62" s="6">
        <f t="shared" si="15"/>
        <v>252.89984842489199</v>
      </c>
      <c r="P62" s="4">
        <f t="shared" si="16"/>
        <v>27330</v>
      </c>
      <c r="Q62" s="6">
        <f t="shared" si="17"/>
        <v>103.60180178613369</v>
      </c>
      <c r="R62" s="4">
        <f t="shared" si="18"/>
        <v>38767.5</v>
      </c>
      <c r="S62" s="6">
        <f t="shared" si="19"/>
        <v>185.89871794429712</v>
      </c>
      <c r="T62" s="4">
        <f t="shared" si="20"/>
        <v>38045</v>
      </c>
      <c r="U62" s="6">
        <f t="shared" si="21"/>
        <v>99.83319421247958</v>
      </c>
      <c r="V62" s="4">
        <f t="shared" si="22"/>
        <v>35072.5</v>
      </c>
      <c r="W62" s="6">
        <f t="shared" si="23"/>
        <v>241.43667216615347</v>
      </c>
    </row>
    <row r="63" spans="2:23" ht="12.75">
      <c r="B63">
        <f t="shared" si="2"/>
        <v>724</v>
      </c>
      <c r="C63">
        <f t="shared" si="3"/>
        <v>105</v>
      </c>
      <c r="D63" s="4">
        <f t="shared" si="4"/>
        <v>87.5</v>
      </c>
      <c r="E63" s="6">
        <f t="shared" si="5"/>
        <v>9.574271077563381</v>
      </c>
      <c r="F63" s="4">
        <f t="shared" si="6"/>
        <v>22742.5</v>
      </c>
      <c r="G63" s="6">
        <f t="shared" si="7"/>
        <v>206.45822822062578</v>
      </c>
      <c r="H63" s="4">
        <f t="shared" si="8"/>
        <v>30240</v>
      </c>
      <c r="I63" s="6">
        <f t="shared" si="9"/>
        <v>113.43133018115704</v>
      </c>
      <c r="J63" s="4">
        <f t="shared" si="10"/>
        <v>28370</v>
      </c>
      <c r="K63" s="6">
        <f t="shared" si="11"/>
        <v>391.57800414902437</v>
      </c>
      <c r="L63" s="4">
        <f t="shared" si="12"/>
        <v>39452.5</v>
      </c>
      <c r="M63" s="6">
        <f t="shared" si="13"/>
        <v>260.56029372616746</v>
      </c>
      <c r="N63" s="4">
        <f t="shared" si="14"/>
        <v>33162.5</v>
      </c>
      <c r="O63" s="6">
        <f t="shared" si="15"/>
        <v>252.10778118363055</v>
      </c>
      <c r="P63" s="4">
        <f t="shared" si="16"/>
        <v>29477.5</v>
      </c>
      <c r="Q63" s="6">
        <f t="shared" si="17"/>
        <v>135.9840676942217</v>
      </c>
      <c r="R63" s="4">
        <f t="shared" si="18"/>
        <v>38970</v>
      </c>
      <c r="S63" s="6">
        <f t="shared" si="19"/>
        <v>127.27922061357856</v>
      </c>
      <c r="T63" s="4">
        <f t="shared" si="20"/>
        <v>37535</v>
      </c>
      <c r="U63" s="6">
        <f t="shared" si="21"/>
        <v>309.6772513440404</v>
      </c>
      <c r="V63" s="4">
        <f t="shared" si="22"/>
        <v>38382.5</v>
      </c>
      <c r="W63" s="6">
        <f t="shared" si="23"/>
        <v>267.25456029785533</v>
      </c>
    </row>
    <row r="64" spans="2:23" ht="12.75">
      <c r="B64">
        <f t="shared" si="2"/>
        <v>739</v>
      </c>
      <c r="C64">
        <f t="shared" si="3"/>
        <v>120</v>
      </c>
      <c r="D64" s="4">
        <f t="shared" si="4"/>
        <v>100</v>
      </c>
      <c r="E64" s="6">
        <f t="shared" si="5"/>
        <v>11.547005383792516</v>
      </c>
      <c r="F64" s="4">
        <f t="shared" si="6"/>
        <v>24552.5</v>
      </c>
      <c r="G64" s="6">
        <f t="shared" si="7"/>
        <v>118.42719282327012</v>
      </c>
      <c r="H64" s="4">
        <f t="shared" si="8"/>
        <v>33417.5</v>
      </c>
      <c r="I64" s="6">
        <f t="shared" si="9"/>
        <v>282.5331838917333</v>
      </c>
      <c r="J64" s="4">
        <f t="shared" si="10"/>
        <v>30980</v>
      </c>
      <c r="K64" s="6">
        <f t="shared" si="11"/>
        <v>224.20228961066982</v>
      </c>
      <c r="L64" s="4">
        <f t="shared" si="12"/>
        <v>41960</v>
      </c>
      <c r="M64" s="6">
        <f t="shared" si="13"/>
        <v>166.9331203406522</v>
      </c>
      <c r="N64" s="4">
        <f t="shared" si="14"/>
        <v>35687.5</v>
      </c>
      <c r="O64" s="6">
        <f t="shared" si="15"/>
        <v>153.92097539538486</v>
      </c>
      <c r="P64" s="4">
        <f t="shared" si="16"/>
        <v>32612.5</v>
      </c>
      <c r="Q64" s="6">
        <f t="shared" si="17"/>
        <v>421.53489377116415</v>
      </c>
      <c r="R64" s="4">
        <f t="shared" si="18"/>
        <v>41205</v>
      </c>
      <c r="S64" s="6">
        <f t="shared" si="19"/>
        <v>323.5737937472687</v>
      </c>
      <c r="T64" s="4">
        <f t="shared" si="20"/>
        <v>39697.5</v>
      </c>
      <c r="U64" s="6">
        <f t="shared" si="21"/>
        <v>37.749172176353746</v>
      </c>
      <c r="V64" s="4">
        <f t="shared" si="22"/>
        <v>41080</v>
      </c>
      <c r="W64" s="6">
        <f t="shared" si="23"/>
        <v>218.93682498230703</v>
      </c>
    </row>
    <row r="65" spans="2:23" ht="12.75">
      <c r="B65">
        <f t="shared" si="2"/>
        <v>754</v>
      </c>
      <c r="C65">
        <f t="shared" si="3"/>
        <v>135</v>
      </c>
      <c r="D65" s="4">
        <f t="shared" si="4"/>
        <v>97.5</v>
      </c>
      <c r="E65" s="6">
        <f t="shared" si="5"/>
        <v>9.574271077563381</v>
      </c>
      <c r="F65" s="4">
        <f t="shared" si="6"/>
        <v>26250</v>
      </c>
      <c r="G65" s="6">
        <f t="shared" si="7"/>
        <v>143.52700094407325</v>
      </c>
      <c r="H65" s="4">
        <f t="shared" si="8"/>
        <v>35892.5</v>
      </c>
      <c r="I65" s="6">
        <f t="shared" si="9"/>
        <v>676.8246941909454</v>
      </c>
      <c r="J65" s="4">
        <f t="shared" si="10"/>
        <v>35940</v>
      </c>
      <c r="K65" s="6">
        <f t="shared" si="11"/>
        <v>810.8842909647057</v>
      </c>
      <c r="L65" s="4">
        <f t="shared" si="12"/>
        <v>44362.5</v>
      </c>
      <c r="M65" s="6">
        <f t="shared" si="13"/>
        <v>198.0530232033836</v>
      </c>
      <c r="N65" s="4">
        <f t="shared" si="14"/>
        <v>37842.5</v>
      </c>
      <c r="O65" s="6">
        <f t="shared" si="15"/>
        <v>230.2715787933891</v>
      </c>
      <c r="P65" s="4">
        <f t="shared" si="16"/>
        <v>33655</v>
      </c>
      <c r="Q65" s="6">
        <f t="shared" si="17"/>
        <v>69.5221787153807</v>
      </c>
      <c r="R65" s="4">
        <f t="shared" si="18"/>
        <v>43130</v>
      </c>
      <c r="S65" s="6">
        <f t="shared" si="19"/>
        <v>370.22515671772857</v>
      </c>
      <c r="T65" s="4">
        <f t="shared" si="20"/>
        <v>41555</v>
      </c>
      <c r="U65" s="6">
        <f t="shared" si="21"/>
        <v>385.96200158392105</v>
      </c>
      <c r="V65" s="4">
        <f t="shared" si="22"/>
        <v>43307.5</v>
      </c>
      <c r="W65" s="6">
        <f t="shared" si="23"/>
        <v>108.74281585465772</v>
      </c>
    </row>
    <row r="66" spans="2:23" ht="12.75">
      <c r="B66">
        <f t="shared" si="2"/>
        <v>769</v>
      </c>
      <c r="C66">
        <f t="shared" si="3"/>
        <v>150</v>
      </c>
      <c r="D66" s="4">
        <f t="shared" si="4"/>
        <v>97.5</v>
      </c>
      <c r="E66" s="6">
        <f t="shared" si="5"/>
        <v>9.574271077563381</v>
      </c>
      <c r="F66" s="4">
        <f t="shared" si="6"/>
        <v>27400</v>
      </c>
      <c r="G66" s="6">
        <f t="shared" si="7"/>
        <v>135.89211407093006</v>
      </c>
      <c r="H66" s="4">
        <f t="shared" si="8"/>
        <v>39870</v>
      </c>
      <c r="I66" s="6">
        <f t="shared" si="9"/>
        <v>509.967319214346</v>
      </c>
      <c r="J66" s="4">
        <f t="shared" si="10"/>
        <v>38220</v>
      </c>
      <c r="K66" s="6">
        <f t="shared" si="11"/>
        <v>1074.6472289391838</v>
      </c>
      <c r="L66" s="4">
        <f t="shared" si="12"/>
        <v>50187.5</v>
      </c>
      <c r="M66" s="6">
        <f t="shared" si="13"/>
        <v>442.59650548402055</v>
      </c>
      <c r="N66" s="4">
        <f t="shared" si="14"/>
        <v>39965</v>
      </c>
      <c r="O66" s="6">
        <f t="shared" si="15"/>
        <v>343.4627587769403</v>
      </c>
      <c r="P66" s="4">
        <f t="shared" si="16"/>
        <v>36310</v>
      </c>
      <c r="Q66" s="6">
        <f t="shared" si="17"/>
        <v>197.9898987322333</v>
      </c>
      <c r="R66" s="4">
        <f t="shared" si="18"/>
        <v>50715</v>
      </c>
      <c r="S66" s="6">
        <f t="shared" si="19"/>
        <v>433.78181919793116</v>
      </c>
      <c r="T66" s="4">
        <f t="shared" si="20"/>
        <v>48710</v>
      </c>
      <c r="U66" s="6">
        <f t="shared" si="21"/>
        <v>719.5832127002408</v>
      </c>
      <c r="V66" s="4">
        <f t="shared" si="22"/>
        <v>45620</v>
      </c>
      <c r="W66" s="6">
        <f t="shared" si="23"/>
        <v>290.8607914449797</v>
      </c>
    </row>
    <row r="67" spans="2:23" ht="12.75">
      <c r="B67">
        <f t="shared" si="2"/>
        <v>784</v>
      </c>
      <c r="C67">
        <f t="shared" si="3"/>
        <v>165</v>
      </c>
      <c r="D67" s="4">
        <f t="shared" si="4"/>
        <v>105</v>
      </c>
      <c r="E67" s="6">
        <f t="shared" si="5"/>
        <v>10</v>
      </c>
      <c r="F67" s="4">
        <f t="shared" si="6"/>
        <v>28802.5</v>
      </c>
      <c r="G67" s="6">
        <f t="shared" si="7"/>
        <v>324.6921619010844</v>
      </c>
      <c r="H67" s="4">
        <f t="shared" si="8"/>
        <v>41717.5</v>
      </c>
      <c r="I67" s="6">
        <f t="shared" si="9"/>
        <v>477.10061831861003</v>
      </c>
      <c r="J67" s="4">
        <f t="shared" si="10"/>
        <v>37175</v>
      </c>
      <c r="K67" s="6">
        <f t="shared" si="11"/>
        <v>397.86932528155523</v>
      </c>
      <c r="L67" s="4">
        <f t="shared" si="12"/>
        <v>52430</v>
      </c>
      <c r="M67" s="6">
        <f t="shared" si="13"/>
        <v>308.2207001484488</v>
      </c>
      <c r="N67" s="4">
        <f t="shared" si="14"/>
        <v>42040</v>
      </c>
      <c r="O67" s="6">
        <f t="shared" si="15"/>
        <v>153.40577998671802</v>
      </c>
      <c r="P67" s="4">
        <f t="shared" si="16"/>
        <v>38177.5</v>
      </c>
      <c r="Q67" s="6">
        <f t="shared" si="17"/>
        <v>249.71650592888997</v>
      </c>
      <c r="R67" s="4">
        <f t="shared" si="18"/>
        <v>47410</v>
      </c>
      <c r="S67" s="6">
        <f t="shared" si="19"/>
        <v>729.1547618075786</v>
      </c>
      <c r="T67" s="4">
        <f t="shared" si="20"/>
        <v>46270</v>
      </c>
      <c r="U67" s="6">
        <f t="shared" si="21"/>
        <v>242.4871130596428</v>
      </c>
      <c r="V67" s="4">
        <f t="shared" si="22"/>
        <v>47285</v>
      </c>
      <c r="W67" s="6">
        <f t="shared" si="23"/>
        <v>285.9487133502557</v>
      </c>
    </row>
    <row r="68" spans="2:23" ht="12.75">
      <c r="B68">
        <f t="shared" si="2"/>
        <v>799</v>
      </c>
      <c r="C68">
        <f t="shared" si="3"/>
        <v>180</v>
      </c>
      <c r="D68" s="4">
        <f t="shared" si="4"/>
        <v>97.5</v>
      </c>
      <c r="E68" s="6">
        <f t="shared" si="5"/>
        <v>9.574271077563381</v>
      </c>
      <c r="F68" s="4">
        <f t="shared" si="6"/>
        <v>29757.5</v>
      </c>
      <c r="G68" s="6">
        <f t="shared" si="7"/>
        <v>237.67975653527304</v>
      </c>
      <c r="H68" s="4">
        <f t="shared" si="8"/>
        <v>41827.5</v>
      </c>
      <c r="I68" s="6">
        <f t="shared" si="9"/>
        <v>783.8526647272432</v>
      </c>
      <c r="J68" s="4">
        <f t="shared" si="10"/>
        <v>38267.5</v>
      </c>
      <c r="K68" s="6">
        <f t="shared" si="11"/>
        <v>446.6448999671514</v>
      </c>
      <c r="L68" s="4">
        <f t="shared" si="12"/>
        <v>49890</v>
      </c>
      <c r="M68" s="6">
        <f t="shared" si="13"/>
        <v>233.38094752285727</v>
      </c>
      <c r="N68" s="4">
        <f t="shared" si="14"/>
        <v>42820</v>
      </c>
      <c r="O68" s="6">
        <f t="shared" si="15"/>
        <v>284.3706501498822</v>
      </c>
      <c r="P68" s="4">
        <f t="shared" si="16"/>
        <v>39365</v>
      </c>
      <c r="Q68" s="6">
        <f t="shared" si="17"/>
        <v>218.2506204649447</v>
      </c>
      <c r="R68" s="4">
        <f t="shared" si="18"/>
        <v>48650</v>
      </c>
      <c r="S68" s="6">
        <f t="shared" si="19"/>
        <v>506.8201521907615</v>
      </c>
      <c r="T68" s="4">
        <f t="shared" si="20"/>
        <v>46477.5</v>
      </c>
      <c r="U68" s="6">
        <f t="shared" si="21"/>
        <v>202.54629100529093</v>
      </c>
      <c r="V68" s="4">
        <f t="shared" si="22"/>
        <v>47772.5</v>
      </c>
      <c r="W68" s="6">
        <f t="shared" si="23"/>
        <v>275.3633962602873</v>
      </c>
    </row>
    <row r="69" spans="2:23" ht="12.75">
      <c r="B69">
        <f t="shared" si="2"/>
        <v>814</v>
      </c>
      <c r="C69">
        <f t="shared" si="3"/>
        <v>195</v>
      </c>
      <c r="D69" s="4">
        <f t="shared" si="4"/>
        <v>92.5</v>
      </c>
      <c r="E69" s="6">
        <f t="shared" si="5"/>
        <v>5</v>
      </c>
      <c r="F69" s="4">
        <f t="shared" si="6"/>
        <v>30517.5</v>
      </c>
      <c r="G69" s="6">
        <f t="shared" si="7"/>
        <v>327.350474771816</v>
      </c>
      <c r="H69" s="4">
        <f t="shared" si="8"/>
        <v>43785</v>
      </c>
      <c r="I69" s="6">
        <f t="shared" si="9"/>
        <v>264.512129526543</v>
      </c>
      <c r="J69" s="4">
        <f t="shared" si="10"/>
        <v>41827.5</v>
      </c>
      <c r="K69" s="6">
        <f t="shared" si="11"/>
        <v>846.6551836491642</v>
      </c>
      <c r="L69" s="4">
        <f t="shared" si="12"/>
        <v>51155</v>
      </c>
      <c r="M69" s="6">
        <f t="shared" si="13"/>
        <v>207.9262689833426</v>
      </c>
      <c r="N69" s="4">
        <f t="shared" si="14"/>
        <v>42927.5</v>
      </c>
      <c r="O69" s="6">
        <f t="shared" si="15"/>
        <v>463.85162857678245</v>
      </c>
      <c r="P69" s="4">
        <f t="shared" si="16"/>
        <v>40775</v>
      </c>
      <c r="Q69" s="6">
        <f t="shared" si="17"/>
        <v>99.498743710662</v>
      </c>
      <c r="R69" s="4">
        <f t="shared" si="18"/>
        <v>49875</v>
      </c>
      <c r="S69" s="6">
        <f t="shared" si="19"/>
        <v>363.45563690772497</v>
      </c>
      <c r="T69" s="4">
        <f t="shared" si="20"/>
        <v>47522.5</v>
      </c>
      <c r="U69" s="6">
        <f t="shared" si="21"/>
        <v>286.16720054308576</v>
      </c>
      <c r="V69" s="4">
        <f t="shared" si="22"/>
        <v>48487.5</v>
      </c>
      <c r="W69" s="6">
        <f t="shared" si="23"/>
        <v>514.676273658177</v>
      </c>
    </row>
    <row r="70" spans="2:23" ht="12.75">
      <c r="B70">
        <f t="shared" si="2"/>
        <v>829</v>
      </c>
      <c r="C70">
        <f t="shared" si="3"/>
        <v>210</v>
      </c>
      <c r="D70" s="4">
        <f t="shared" si="4"/>
        <v>112.5</v>
      </c>
      <c r="E70" s="6">
        <f t="shared" si="5"/>
        <v>9.574271077563381</v>
      </c>
      <c r="F70" s="4">
        <f t="shared" si="6"/>
        <v>31760</v>
      </c>
      <c r="G70" s="6">
        <f t="shared" si="7"/>
        <v>413.3602141796748</v>
      </c>
      <c r="H70" s="4">
        <f t="shared" si="8"/>
        <v>46127.5</v>
      </c>
      <c r="I70" s="6">
        <f t="shared" si="9"/>
        <v>1289.6608081197164</v>
      </c>
      <c r="J70" s="4">
        <f t="shared" si="10"/>
        <v>41912.5</v>
      </c>
      <c r="K70" s="6">
        <f t="shared" si="11"/>
        <v>412.1791681619374</v>
      </c>
      <c r="L70" s="4">
        <f t="shared" si="12"/>
        <v>52692.5</v>
      </c>
      <c r="M70" s="6">
        <f t="shared" si="13"/>
        <v>452.133829745132</v>
      </c>
      <c r="N70" s="4">
        <f t="shared" si="14"/>
        <v>44625</v>
      </c>
      <c r="O70" s="6">
        <f t="shared" si="15"/>
        <v>265.141471671257</v>
      </c>
      <c r="P70" s="4">
        <f t="shared" si="16"/>
        <v>45270</v>
      </c>
      <c r="Q70" s="6">
        <f t="shared" si="17"/>
        <v>420.23802778901387</v>
      </c>
      <c r="R70" s="4">
        <f t="shared" si="18"/>
        <v>52150</v>
      </c>
      <c r="S70" s="6">
        <f t="shared" si="19"/>
        <v>445.72039067858077</v>
      </c>
      <c r="T70" s="4">
        <f t="shared" si="20"/>
        <v>49640</v>
      </c>
      <c r="U70" s="6">
        <f t="shared" si="21"/>
        <v>458.40302500456227</v>
      </c>
      <c r="V70" s="4">
        <f t="shared" si="22"/>
        <v>49887.5</v>
      </c>
      <c r="W70" s="6">
        <f t="shared" si="23"/>
        <v>204.67453839368164</v>
      </c>
    </row>
    <row r="71" spans="2:23" ht="12.75">
      <c r="B71">
        <f t="shared" si="2"/>
        <v>844</v>
      </c>
      <c r="C71">
        <f t="shared" si="3"/>
        <v>225</v>
      </c>
      <c r="D71" s="4">
        <f t="shared" si="4"/>
        <v>112.5</v>
      </c>
      <c r="E71" s="6">
        <f t="shared" si="5"/>
        <v>9.574271077563381</v>
      </c>
      <c r="F71" s="4">
        <f t="shared" si="6"/>
        <v>32785</v>
      </c>
      <c r="G71" s="6">
        <f t="shared" si="7"/>
        <v>115.90225767142474</v>
      </c>
      <c r="H71" s="4">
        <f t="shared" si="8"/>
        <v>46675</v>
      </c>
      <c r="I71" s="6">
        <f t="shared" si="9"/>
        <v>276.4657905299195</v>
      </c>
      <c r="J71" s="4">
        <f t="shared" si="10"/>
        <v>46775</v>
      </c>
      <c r="K71" s="6">
        <f t="shared" si="11"/>
        <v>457.12872001950024</v>
      </c>
      <c r="L71" s="4">
        <f t="shared" si="12"/>
        <v>54217.5</v>
      </c>
      <c r="M71" s="6">
        <f t="shared" si="13"/>
        <v>227.79742462694057</v>
      </c>
      <c r="N71" s="4">
        <f t="shared" si="14"/>
        <v>46257.5</v>
      </c>
      <c r="O71" s="6">
        <f t="shared" si="15"/>
        <v>146.14490525958587</v>
      </c>
      <c r="P71" s="4">
        <f t="shared" si="16"/>
        <v>48337.5</v>
      </c>
      <c r="Q71" s="6">
        <f t="shared" si="17"/>
        <v>385.6055843302411</v>
      </c>
      <c r="R71" s="4">
        <f t="shared" si="18"/>
        <v>54532.5</v>
      </c>
      <c r="S71" s="6">
        <f t="shared" si="19"/>
        <v>80.98353742170895</v>
      </c>
      <c r="T71" s="4">
        <f t="shared" si="20"/>
        <v>51260</v>
      </c>
      <c r="U71" s="6">
        <f t="shared" si="21"/>
        <v>141.65686240583852</v>
      </c>
      <c r="V71" s="4">
        <f t="shared" si="22"/>
        <v>52170</v>
      </c>
      <c r="W71" s="6">
        <f t="shared" si="23"/>
        <v>188.1488772222678</v>
      </c>
    </row>
    <row r="72" spans="2:23" ht="12.75">
      <c r="B72">
        <f t="shared" si="2"/>
        <v>859</v>
      </c>
      <c r="C72">
        <f t="shared" si="3"/>
        <v>240</v>
      </c>
      <c r="D72" s="4">
        <f t="shared" si="4"/>
        <v>95</v>
      </c>
      <c r="E72" s="6">
        <f t="shared" si="5"/>
        <v>5.773502691896258</v>
      </c>
      <c r="F72" s="4">
        <f t="shared" si="6"/>
        <v>34075</v>
      </c>
      <c r="G72" s="6">
        <f t="shared" si="7"/>
        <v>465.72524088780074</v>
      </c>
      <c r="H72" s="4">
        <f t="shared" si="8"/>
        <v>49417.5</v>
      </c>
      <c r="I72" s="6">
        <f t="shared" si="9"/>
        <v>132.2560647632715</v>
      </c>
      <c r="J72" s="4">
        <f t="shared" si="10"/>
        <v>45917.5</v>
      </c>
      <c r="K72" s="6">
        <f t="shared" si="11"/>
        <v>593.2045740439521</v>
      </c>
      <c r="L72" s="4">
        <f t="shared" si="12"/>
        <v>55755</v>
      </c>
      <c r="M72" s="6">
        <f t="shared" si="13"/>
        <v>233.02360395462088</v>
      </c>
      <c r="N72" s="4">
        <f t="shared" si="14"/>
        <v>47202.5</v>
      </c>
      <c r="O72" s="6">
        <f t="shared" si="15"/>
        <v>272.5649769626807</v>
      </c>
      <c r="P72" s="4">
        <f t="shared" si="16"/>
        <v>50827.5</v>
      </c>
      <c r="Q72" s="6">
        <f t="shared" si="17"/>
        <v>220.20823478395775</v>
      </c>
      <c r="R72" s="4">
        <f t="shared" si="18"/>
        <v>59360</v>
      </c>
      <c r="S72" s="6">
        <f t="shared" si="19"/>
        <v>320.72833779799794</v>
      </c>
      <c r="T72" s="4">
        <f t="shared" si="20"/>
        <v>53035</v>
      </c>
      <c r="U72" s="6">
        <f t="shared" si="21"/>
        <v>397.7017307815829</v>
      </c>
      <c r="V72" s="4">
        <f t="shared" si="22"/>
        <v>54132.5</v>
      </c>
      <c r="W72" s="6">
        <f t="shared" si="23"/>
        <v>286.28365886535215</v>
      </c>
    </row>
    <row r="73" spans="2:23" ht="12.75">
      <c r="B73">
        <f t="shared" si="2"/>
        <v>874</v>
      </c>
      <c r="C73">
        <f t="shared" si="3"/>
        <v>255</v>
      </c>
      <c r="D73" s="4">
        <f t="shared" si="4"/>
        <v>110</v>
      </c>
      <c r="E73" s="6">
        <f t="shared" si="5"/>
        <v>0</v>
      </c>
      <c r="F73" s="4">
        <f t="shared" si="6"/>
        <v>34367.5</v>
      </c>
      <c r="G73" s="6">
        <f t="shared" si="7"/>
        <v>189.80252896102306</v>
      </c>
      <c r="H73" s="4">
        <f t="shared" si="8"/>
        <v>49885</v>
      </c>
      <c r="I73" s="6">
        <f t="shared" si="9"/>
        <v>759.3198711127391</v>
      </c>
      <c r="J73" s="4">
        <f t="shared" si="10"/>
        <v>44992.5</v>
      </c>
      <c r="K73" s="6">
        <f t="shared" si="11"/>
        <v>180.80837001274767</v>
      </c>
      <c r="L73" s="4">
        <f t="shared" si="12"/>
        <v>56987.5</v>
      </c>
      <c r="M73" s="6">
        <f t="shared" si="13"/>
        <v>683.4410484209056</v>
      </c>
      <c r="N73" s="4">
        <f t="shared" si="14"/>
        <v>49022.5</v>
      </c>
      <c r="O73" s="6">
        <f t="shared" si="15"/>
        <v>571.0443648847843</v>
      </c>
      <c r="P73" s="4">
        <f t="shared" si="16"/>
        <v>52467.5</v>
      </c>
      <c r="Q73" s="6">
        <f t="shared" si="17"/>
        <v>560.3793358074511</v>
      </c>
      <c r="R73" s="4">
        <f t="shared" si="18"/>
        <v>56427.5</v>
      </c>
      <c r="S73" s="6">
        <f t="shared" si="19"/>
        <v>391.4396505209967</v>
      </c>
      <c r="T73" s="4">
        <f t="shared" si="20"/>
        <v>53845</v>
      </c>
      <c r="U73" s="6">
        <f t="shared" si="21"/>
        <v>444.03453319158257</v>
      </c>
      <c r="V73" s="4">
        <f t="shared" si="22"/>
        <v>54865</v>
      </c>
      <c r="W73" s="6">
        <f t="shared" si="23"/>
        <v>353.5062469980788</v>
      </c>
    </row>
    <row r="74" spans="2:23" ht="12.75">
      <c r="B74">
        <f t="shared" si="2"/>
        <v>889</v>
      </c>
      <c r="C74">
        <f t="shared" si="3"/>
        <v>270</v>
      </c>
      <c r="D74" s="4">
        <f t="shared" si="4"/>
        <v>112.5</v>
      </c>
      <c r="E74" s="6">
        <f t="shared" si="5"/>
        <v>5</v>
      </c>
      <c r="F74" s="4">
        <f t="shared" si="6"/>
        <v>35155</v>
      </c>
      <c r="G74" s="6">
        <f t="shared" si="7"/>
        <v>196.04421270043483</v>
      </c>
      <c r="H74" s="4">
        <f t="shared" si="8"/>
        <v>51950</v>
      </c>
      <c r="I74" s="6">
        <f t="shared" si="9"/>
        <v>273.8612787525831</v>
      </c>
      <c r="J74" s="4">
        <f t="shared" si="10"/>
        <v>46262.5</v>
      </c>
      <c r="K74" s="6">
        <f t="shared" si="11"/>
        <v>419.95039389591403</v>
      </c>
      <c r="L74" s="4">
        <f t="shared" si="12"/>
        <v>58510</v>
      </c>
      <c r="M74" s="6">
        <f t="shared" si="13"/>
        <v>427.8629063925344</v>
      </c>
      <c r="N74" s="4">
        <f t="shared" si="14"/>
        <v>49817.5</v>
      </c>
      <c r="O74" s="6">
        <f t="shared" si="15"/>
        <v>313.72758884101984</v>
      </c>
      <c r="P74" s="4">
        <f t="shared" si="16"/>
        <v>54080</v>
      </c>
      <c r="Q74" s="6">
        <f t="shared" si="17"/>
        <v>206.72042311618205</v>
      </c>
      <c r="R74" s="4">
        <f t="shared" si="18"/>
        <v>57757.5</v>
      </c>
      <c r="S74" s="6">
        <f t="shared" si="19"/>
        <v>544.3268013488466</v>
      </c>
      <c r="T74" s="4">
        <f t="shared" si="20"/>
        <v>55060</v>
      </c>
      <c r="U74" s="6">
        <f t="shared" si="21"/>
        <v>168.32508230603463</v>
      </c>
      <c r="V74" s="4">
        <f t="shared" si="22"/>
        <v>55995</v>
      </c>
      <c r="W74" s="6">
        <f t="shared" si="23"/>
        <v>320.1562118716424</v>
      </c>
    </row>
    <row r="75" spans="2:23" ht="12.75">
      <c r="B75">
        <f t="shared" si="2"/>
        <v>904</v>
      </c>
      <c r="C75">
        <f t="shared" si="3"/>
        <v>285</v>
      </c>
      <c r="D75" s="4">
        <f t="shared" si="4"/>
        <v>117.5</v>
      </c>
      <c r="E75" s="6">
        <f t="shared" si="5"/>
        <v>5</v>
      </c>
      <c r="F75" s="4">
        <f t="shared" si="6"/>
        <v>35635</v>
      </c>
      <c r="G75" s="6">
        <f t="shared" si="7"/>
        <v>128.71156384205216</v>
      </c>
      <c r="H75" s="4">
        <f t="shared" si="8"/>
        <v>51782.5</v>
      </c>
      <c r="I75" s="6">
        <f t="shared" si="9"/>
        <v>164.59546368799678</v>
      </c>
      <c r="J75" s="4">
        <f t="shared" si="10"/>
        <v>46580</v>
      </c>
      <c r="K75" s="6">
        <f t="shared" si="11"/>
        <v>637.5473838599502</v>
      </c>
      <c r="L75" s="4">
        <f t="shared" si="12"/>
        <v>58745</v>
      </c>
      <c r="M75" s="6">
        <f t="shared" si="13"/>
        <v>419.2453537806551</v>
      </c>
      <c r="N75" s="4">
        <f t="shared" si="14"/>
        <v>50580</v>
      </c>
      <c r="O75" s="6">
        <f t="shared" si="15"/>
        <v>488.05737367649715</v>
      </c>
      <c r="P75" s="4">
        <f t="shared" si="16"/>
        <v>54640</v>
      </c>
      <c r="Q75" s="6">
        <f t="shared" si="17"/>
        <v>663.6766280852947</v>
      </c>
      <c r="R75" s="4">
        <f t="shared" si="18"/>
        <v>59575</v>
      </c>
      <c r="S75" s="6">
        <f t="shared" si="19"/>
        <v>544.8241306452325</v>
      </c>
      <c r="T75" s="4">
        <f t="shared" si="20"/>
        <v>56257.5</v>
      </c>
      <c r="U75" s="6">
        <f t="shared" si="21"/>
        <v>491.1466176204413</v>
      </c>
      <c r="V75" s="4">
        <f t="shared" si="22"/>
        <v>56532.5</v>
      </c>
      <c r="W75" s="6">
        <f t="shared" si="23"/>
        <v>478.4959073318531</v>
      </c>
    </row>
    <row r="76" spans="2:23" ht="12.75">
      <c r="B76">
        <f t="shared" si="2"/>
        <v>919</v>
      </c>
      <c r="C76">
        <f t="shared" si="3"/>
        <v>300</v>
      </c>
      <c r="D76" s="4">
        <f t="shared" si="4"/>
        <v>102.5</v>
      </c>
      <c r="E76" s="6">
        <f t="shared" si="5"/>
        <v>5</v>
      </c>
      <c r="F76" s="4">
        <f t="shared" si="6"/>
        <v>35365</v>
      </c>
      <c r="G76" s="6">
        <f t="shared" si="7"/>
        <v>190.87517736293879</v>
      </c>
      <c r="H76" s="4">
        <f t="shared" si="8"/>
        <v>52310</v>
      </c>
      <c r="I76" s="6">
        <f t="shared" si="9"/>
        <v>468.89942062948495</v>
      </c>
      <c r="J76" s="4">
        <f t="shared" si="10"/>
        <v>45842.5</v>
      </c>
      <c r="K76" s="6">
        <f t="shared" si="11"/>
        <v>716.9553682064177</v>
      </c>
      <c r="L76" s="4">
        <f t="shared" si="12"/>
        <v>59210</v>
      </c>
      <c r="M76" s="6">
        <f t="shared" si="13"/>
        <v>334.16562759605705</v>
      </c>
      <c r="N76" s="4">
        <f t="shared" si="14"/>
        <v>50305</v>
      </c>
      <c r="O76" s="6">
        <f t="shared" si="15"/>
        <v>351.6153201061258</v>
      </c>
      <c r="P76" s="4">
        <f t="shared" si="16"/>
        <v>54170</v>
      </c>
      <c r="Q76" s="6">
        <f t="shared" si="17"/>
        <v>574.1660619251775</v>
      </c>
      <c r="R76" s="4">
        <f t="shared" si="18"/>
        <v>59252.5</v>
      </c>
      <c r="S76" s="6">
        <f t="shared" si="19"/>
        <v>499.4246689942338</v>
      </c>
      <c r="T76" s="4">
        <f t="shared" si="20"/>
        <v>55972.5</v>
      </c>
      <c r="U76" s="6">
        <f t="shared" si="21"/>
        <v>227.6510487566442</v>
      </c>
      <c r="V76" s="4">
        <f t="shared" si="22"/>
        <v>56800</v>
      </c>
      <c r="W76" s="6">
        <f t="shared" si="23"/>
        <v>491.18903353664837</v>
      </c>
    </row>
    <row r="77" spans="2:23" ht="12.75">
      <c r="B77">
        <f t="shared" si="2"/>
        <v>934</v>
      </c>
      <c r="C77">
        <f t="shared" si="3"/>
        <v>315</v>
      </c>
      <c r="D77" s="4">
        <f t="shared" si="4"/>
        <v>110</v>
      </c>
      <c r="E77" s="6">
        <f t="shared" si="5"/>
        <v>18.257418583505537</v>
      </c>
      <c r="F77" s="4">
        <f t="shared" si="6"/>
        <v>36717.5</v>
      </c>
      <c r="G77" s="6">
        <f t="shared" si="7"/>
        <v>265.37709019431196</v>
      </c>
      <c r="H77" s="4">
        <f t="shared" si="8"/>
        <v>51917.5</v>
      </c>
      <c r="I77" s="6">
        <f t="shared" si="9"/>
        <v>366.185290074119</v>
      </c>
      <c r="J77" s="4">
        <f t="shared" si="10"/>
        <v>46832.5</v>
      </c>
      <c r="K77" s="6">
        <f t="shared" si="11"/>
        <v>279.4488623463453</v>
      </c>
      <c r="L77" s="4">
        <f t="shared" si="12"/>
        <v>59300</v>
      </c>
      <c r="M77" s="6">
        <f t="shared" si="13"/>
        <v>537.2150407425318</v>
      </c>
      <c r="N77" s="4">
        <f t="shared" si="14"/>
        <v>50937.5</v>
      </c>
      <c r="O77" s="6">
        <f t="shared" si="15"/>
        <v>475.4909743272386</v>
      </c>
      <c r="P77" s="4">
        <f t="shared" si="16"/>
        <v>55027.5</v>
      </c>
      <c r="Q77" s="6">
        <f t="shared" si="17"/>
        <v>189.80252896102306</v>
      </c>
      <c r="R77" s="4">
        <f t="shared" si="18"/>
        <v>65725</v>
      </c>
      <c r="S77" s="6">
        <f t="shared" si="19"/>
        <v>417.9712908801273</v>
      </c>
      <c r="T77" s="4">
        <f t="shared" si="20"/>
        <v>56880</v>
      </c>
      <c r="U77" s="6">
        <f t="shared" si="21"/>
        <v>104.24330514074593</v>
      </c>
      <c r="V77" s="4">
        <f t="shared" si="22"/>
        <v>57402.5</v>
      </c>
      <c r="W77" s="6">
        <f t="shared" si="23"/>
        <v>487.8097306669203</v>
      </c>
    </row>
    <row r="78" spans="2:23" ht="12.75">
      <c r="B78">
        <f t="shared" si="2"/>
        <v>949</v>
      </c>
      <c r="C78">
        <f t="shared" si="3"/>
        <v>330</v>
      </c>
      <c r="D78" s="4">
        <f t="shared" si="4"/>
        <v>102.5</v>
      </c>
      <c r="E78" s="6">
        <f t="shared" si="5"/>
        <v>5</v>
      </c>
      <c r="F78" s="4">
        <f t="shared" si="6"/>
        <v>36345</v>
      </c>
      <c r="G78" s="6">
        <f t="shared" si="7"/>
        <v>25.166114784235834</v>
      </c>
      <c r="H78" s="4">
        <f t="shared" si="8"/>
        <v>53925</v>
      </c>
      <c r="I78" s="6">
        <f t="shared" si="9"/>
        <v>194.67922333931784</v>
      </c>
      <c r="J78" s="4">
        <f t="shared" si="10"/>
        <v>45730</v>
      </c>
      <c r="K78" s="6">
        <f t="shared" si="11"/>
        <v>583.8378770400792</v>
      </c>
      <c r="L78" s="4">
        <f t="shared" si="12"/>
        <v>58897.5</v>
      </c>
      <c r="M78" s="6">
        <f t="shared" si="13"/>
        <v>542.8551065124714</v>
      </c>
      <c r="N78" s="4">
        <f t="shared" si="14"/>
        <v>50617.5</v>
      </c>
      <c r="O78" s="6">
        <f t="shared" si="15"/>
        <v>151.07944929738127</v>
      </c>
      <c r="P78" s="4">
        <f t="shared" si="16"/>
        <v>53940</v>
      </c>
      <c r="Q78" s="6">
        <f t="shared" si="17"/>
        <v>106.7707825203131</v>
      </c>
      <c r="R78" s="4">
        <f t="shared" si="18"/>
        <v>59757.5</v>
      </c>
      <c r="S78" s="6">
        <f t="shared" si="19"/>
        <v>285.3506614676055</v>
      </c>
      <c r="T78" s="4">
        <f t="shared" si="20"/>
        <v>56162.5</v>
      </c>
      <c r="U78" s="6">
        <f t="shared" si="21"/>
        <v>249.84995497297973</v>
      </c>
      <c r="V78" s="4">
        <f t="shared" si="22"/>
        <v>57345</v>
      </c>
      <c r="W78" s="6">
        <f t="shared" si="23"/>
        <v>273.4349404642111</v>
      </c>
    </row>
    <row r="79" spans="2:23" ht="12.75">
      <c r="B79">
        <f t="shared" si="2"/>
        <v>964</v>
      </c>
      <c r="C79">
        <f t="shared" si="3"/>
        <v>345</v>
      </c>
      <c r="D79" s="4">
        <f t="shared" si="4"/>
        <v>105</v>
      </c>
      <c r="E79" s="6">
        <f t="shared" si="5"/>
        <v>10</v>
      </c>
      <c r="F79" s="4">
        <f t="shared" si="6"/>
        <v>35842.5</v>
      </c>
      <c r="G79" s="6">
        <f t="shared" si="7"/>
        <v>406.15062887226134</v>
      </c>
      <c r="H79" s="4">
        <f t="shared" si="8"/>
        <v>53140</v>
      </c>
      <c r="I79" s="6">
        <f t="shared" si="9"/>
        <v>212.60291625469299</v>
      </c>
      <c r="J79" s="4">
        <f t="shared" si="10"/>
        <v>45807.5</v>
      </c>
      <c r="K79" s="6">
        <f t="shared" si="11"/>
        <v>354.71819801075895</v>
      </c>
      <c r="L79" s="4">
        <f t="shared" si="12"/>
        <v>59905</v>
      </c>
      <c r="M79" s="6">
        <f t="shared" si="13"/>
        <v>395.68505994877626</v>
      </c>
      <c r="N79" s="4">
        <f t="shared" si="14"/>
        <v>51417.5</v>
      </c>
      <c r="O79" s="6">
        <f t="shared" si="15"/>
        <v>403.92862405793096</v>
      </c>
      <c r="P79" s="4">
        <f t="shared" si="16"/>
        <v>55130</v>
      </c>
      <c r="Q79" s="6">
        <f t="shared" si="17"/>
        <v>338.32922821811695</v>
      </c>
      <c r="R79" s="4">
        <f t="shared" si="18"/>
        <v>60330</v>
      </c>
      <c r="S79" s="6">
        <f t="shared" si="19"/>
        <v>483.2528668650951</v>
      </c>
      <c r="T79" s="4">
        <f t="shared" si="20"/>
        <v>56857.5</v>
      </c>
      <c r="U79" s="6">
        <f t="shared" si="21"/>
        <v>277.65386124933804</v>
      </c>
      <c r="V79" s="4">
        <f t="shared" si="22"/>
        <v>58237.5</v>
      </c>
      <c r="W79" s="6">
        <f t="shared" si="23"/>
        <v>405.2468383590426</v>
      </c>
    </row>
    <row r="80" spans="2:23" ht="12.75">
      <c r="B80">
        <f t="shared" si="2"/>
        <v>979</v>
      </c>
      <c r="C80">
        <f t="shared" si="3"/>
        <v>360</v>
      </c>
      <c r="D80" s="4">
        <f t="shared" si="4"/>
        <v>117.5</v>
      </c>
      <c r="E80" s="6">
        <f t="shared" si="5"/>
        <v>9.574271077563381</v>
      </c>
      <c r="F80" s="4">
        <f t="shared" si="6"/>
        <v>34700</v>
      </c>
      <c r="G80" s="6">
        <f t="shared" si="7"/>
        <v>259.74346318370874</v>
      </c>
      <c r="H80" s="4">
        <f t="shared" si="8"/>
        <v>52247.5</v>
      </c>
      <c r="I80" s="6">
        <f t="shared" si="9"/>
        <v>163.98678808570727</v>
      </c>
      <c r="J80" s="4">
        <f t="shared" si="10"/>
        <v>45592.5</v>
      </c>
      <c r="K80" s="6">
        <f t="shared" si="11"/>
        <v>391.5247970009903</v>
      </c>
      <c r="L80" s="4">
        <f t="shared" si="12"/>
        <v>58630</v>
      </c>
      <c r="M80" s="6">
        <f t="shared" si="13"/>
        <v>615.6839015815394</v>
      </c>
      <c r="N80" s="4">
        <f t="shared" si="14"/>
        <v>50602.5</v>
      </c>
      <c r="O80" s="6">
        <f t="shared" si="15"/>
        <v>307.82841540919077</v>
      </c>
      <c r="P80" s="4">
        <f t="shared" si="16"/>
        <v>54655</v>
      </c>
      <c r="Q80" s="6">
        <f t="shared" si="17"/>
        <v>381.79401077893647</v>
      </c>
      <c r="R80" s="4">
        <f t="shared" si="18"/>
        <v>60247.5</v>
      </c>
      <c r="S80" s="6">
        <f t="shared" si="19"/>
        <v>665.5010643617835</v>
      </c>
      <c r="T80" s="4">
        <f t="shared" si="20"/>
        <v>56092.5</v>
      </c>
      <c r="U80" s="6">
        <f t="shared" si="21"/>
        <v>523.4739726099092</v>
      </c>
      <c r="V80" s="4">
        <f t="shared" si="22"/>
        <v>57192.5</v>
      </c>
      <c r="W80" s="6">
        <f t="shared" si="23"/>
        <v>196.02295783912658</v>
      </c>
    </row>
    <row r="81" spans="2:23" ht="12.75">
      <c r="B81">
        <f t="shared" si="2"/>
        <v>994</v>
      </c>
      <c r="C81">
        <f t="shared" si="3"/>
        <v>375</v>
      </c>
      <c r="D81" s="4">
        <f t="shared" si="4"/>
        <v>97.5</v>
      </c>
      <c r="E81" s="6">
        <f t="shared" si="5"/>
        <v>5</v>
      </c>
      <c r="F81" s="4">
        <f t="shared" si="6"/>
        <v>34102.5</v>
      </c>
      <c r="G81" s="6">
        <f t="shared" si="7"/>
        <v>222.01726659579128</v>
      </c>
      <c r="H81" s="4">
        <f t="shared" si="8"/>
        <v>52230</v>
      </c>
      <c r="I81" s="6">
        <f t="shared" si="9"/>
        <v>506.1620293937506</v>
      </c>
      <c r="J81" s="4">
        <f t="shared" si="10"/>
        <v>44350</v>
      </c>
      <c r="K81" s="6">
        <f t="shared" si="11"/>
        <v>286.9378562220979</v>
      </c>
      <c r="L81" s="4">
        <f t="shared" si="12"/>
        <v>57665</v>
      </c>
      <c r="M81" s="6">
        <f t="shared" si="13"/>
        <v>596.9645438940797</v>
      </c>
      <c r="N81" s="4">
        <f t="shared" si="14"/>
        <v>50440</v>
      </c>
      <c r="O81" s="6">
        <f t="shared" si="15"/>
        <v>241.24676163629638</v>
      </c>
      <c r="P81" s="4">
        <f t="shared" si="16"/>
        <v>54220</v>
      </c>
      <c r="Q81" s="6">
        <f t="shared" si="17"/>
        <v>229.05603390145973</v>
      </c>
      <c r="R81" s="4">
        <f t="shared" si="18"/>
        <v>59260</v>
      </c>
      <c r="S81" s="6">
        <f t="shared" si="19"/>
        <v>375.8545818087983</v>
      </c>
      <c r="T81" s="4">
        <f t="shared" si="20"/>
        <v>55407.5</v>
      </c>
      <c r="U81" s="6">
        <f t="shared" si="21"/>
        <v>361.14401559488704</v>
      </c>
      <c r="V81" s="4">
        <f t="shared" si="22"/>
        <v>56850</v>
      </c>
      <c r="W81" s="6">
        <f t="shared" si="23"/>
        <v>208.96570691543306</v>
      </c>
    </row>
    <row r="82" spans="2:23" ht="12.75">
      <c r="B82">
        <f t="shared" si="2"/>
        <v>1009</v>
      </c>
      <c r="C82">
        <f t="shared" si="3"/>
        <v>390</v>
      </c>
      <c r="D82" s="4">
        <f t="shared" si="4"/>
        <v>100</v>
      </c>
      <c r="E82" s="6">
        <f t="shared" si="5"/>
        <v>18.257418583505537</v>
      </c>
      <c r="F82" s="4">
        <f t="shared" si="6"/>
        <v>33692.5</v>
      </c>
      <c r="G82" s="6">
        <f t="shared" si="7"/>
        <v>409.9898372724215</v>
      </c>
      <c r="H82" s="4">
        <f t="shared" si="8"/>
        <v>52135</v>
      </c>
      <c r="I82" s="6">
        <f t="shared" si="9"/>
        <v>463.35731352812377</v>
      </c>
      <c r="J82" s="4">
        <f t="shared" si="10"/>
        <v>44845</v>
      </c>
      <c r="K82" s="6">
        <f t="shared" si="11"/>
        <v>515.9134294304295</v>
      </c>
      <c r="L82" s="4">
        <f t="shared" si="12"/>
        <v>56590</v>
      </c>
      <c r="M82" s="6">
        <f t="shared" si="13"/>
        <v>578.3309317913635</v>
      </c>
      <c r="N82" s="4">
        <f t="shared" si="14"/>
        <v>48437.5</v>
      </c>
      <c r="O82" s="6">
        <f t="shared" si="15"/>
        <v>317.0042060709395</v>
      </c>
      <c r="P82" s="4">
        <f t="shared" si="16"/>
        <v>50877.5</v>
      </c>
      <c r="Q82" s="6">
        <f t="shared" si="17"/>
        <v>205.81140234042752</v>
      </c>
      <c r="R82" s="4">
        <f t="shared" si="18"/>
        <v>57967.5</v>
      </c>
      <c r="S82" s="6">
        <f t="shared" si="19"/>
        <v>138.8944443333378</v>
      </c>
      <c r="T82" s="4">
        <f t="shared" si="20"/>
        <v>53912.5</v>
      </c>
      <c r="U82" s="6">
        <f t="shared" si="21"/>
        <v>308.0449101456907</v>
      </c>
      <c r="V82" s="4">
        <f t="shared" si="22"/>
        <v>55432.5</v>
      </c>
      <c r="W82" s="6">
        <f t="shared" si="23"/>
        <v>295.7899029153407</v>
      </c>
    </row>
    <row r="83" spans="2:23" ht="12.75">
      <c r="B83">
        <f t="shared" si="2"/>
        <v>0</v>
      </c>
      <c r="C83">
        <f t="shared" si="3"/>
        <v>0</v>
      </c>
      <c r="D83" s="4">
        <f t="shared" si="4"/>
        <v>0</v>
      </c>
      <c r="E83" s="6">
        <f t="shared" si="5"/>
        <v>0</v>
      </c>
      <c r="F83" s="4">
        <f t="shared" si="6"/>
        <v>0</v>
      </c>
      <c r="G83" s="6">
        <f t="shared" si="7"/>
        <v>0</v>
      </c>
      <c r="H83" s="4">
        <f t="shared" si="8"/>
        <v>0</v>
      </c>
      <c r="I83" s="6">
        <f t="shared" si="9"/>
        <v>0</v>
      </c>
      <c r="J83" s="4">
        <f t="shared" si="10"/>
        <v>0</v>
      </c>
      <c r="K83" s="6">
        <f t="shared" si="11"/>
        <v>0</v>
      </c>
      <c r="L83" s="4">
        <f t="shared" si="12"/>
        <v>0</v>
      </c>
      <c r="M83" s="6">
        <f t="shared" si="13"/>
        <v>0</v>
      </c>
      <c r="N83" s="4">
        <f t="shared" si="14"/>
        <v>0</v>
      </c>
      <c r="O83" s="6">
        <f t="shared" si="15"/>
        <v>0</v>
      </c>
      <c r="P83" s="4">
        <f t="shared" si="16"/>
        <v>0</v>
      </c>
      <c r="Q83" s="6">
        <f t="shared" si="17"/>
        <v>0</v>
      </c>
      <c r="R83" s="4">
        <f t="shared" si="18"/>
        <v>0</v>
      </c>
      <c r="S83" s="6">
        <f t="shared" si="19"/>
        <v>0</v>
      </c>
      <c r="T83" s="4">
        <f t="shared" si="20"/>
        <v>0</v>
      </c>
      <c r="U83" s="6">
        <f t="shared" si="21"/>
        <v>0</v>
      </c>
      <c r="V83" s="4">
        <f t="shared" si="22"/>
        <v>0</v>
      </c>
      <c r="W83" s="6">
        <f t="shared" si="23"/>
        <v>0</v>
      </c>
    </row>
    <row r="84" spans="2:23" ht="12.75">
      <c r="B84">
        <f t="shared" si="2"/>
        <v>0</v>
      </c>
      <c r="C84">
        <f>IF(B84&lt;&gt;0,B84-B$55,0)</f>
        <v>0</v>
      </c>
      <c r="D84" s="4">
        <f aca="true" t="shared" si="24" ref="D84:D93">AVERAGE(D40:G40)</f>
        <v>0</v>
      </c>
      <c r="E84" s="6">
        <f aca="true" t="shared" si="25" ref="E84:E93">STDEV(D40:G40)</f>
        <v>0</v>
      </c>
      <c r="F84" s="4">
        <f aca="true" t="shared" si="26" ref="F84:F93">AVERAGE(H40:K40)</f>
        <v>0</v>
      </c>
      <c r="G84" s="6">
        <f aca="true" t="shared" si="27" ref="G84:G93">STDEV(H40:K40)</f>
        <v>0</v>
      </c>
      <c r="H84" s="4">
        <f aca="true" t="shared" si="28" ref="H84:H93">AVERAGE(L40:O40)</f>
        <v>0</v>
      </c>
      <c r="I84" s="6">
        <f aca="true" t="shared" si="29" ref="I84:I93">STDEV(L40:O40)</f>
        <v>0</v>
      </c>
      <c r="J84" s="4">
        <f aca="true" t="shared" si="30" ref="J84:J93">AVERAGE(P40:S40)</f>
        <v>0</v>
      </c>
      <c r="K84" s="6">
        <f aca="true" t="shared" si="31" ref="K84:K93">STDEV(P40:S40)</f>
        <v>0</v>
      </c>
      <c r="L84" s="4">
        <f aca="true" t="shared" si="32" ref="L84:L93">AVERAGE(T40:W40)</f>
        <v>0</v>
      </c>
      <c r="M84" s="6">
        <f aca="true" t="shared" si="33" ref="M84:M93">STDEV(T40:W40)</f>
        <v>0</v>
      </c>
      <c r="N84" s="4">
        <f aca="true" t="shared" si="34" ref="N84:N93">AVERAGE(X40:AA40)</f>
        <v>0</v>
      </c>
      <c r="O84" s="6">
        <f aca="true" t="shared" si="35" ref="O84:O93">STDEV(X40:AA40)</f>
        <v>0</v>
      </c>
      <c r="P84" s="4">
        <f aca="true" t="shared" si="36" ref="P84:P93">AVERAGE(AB40:AE40)</f>
        <v>0</v>
      </c>
      <c r="Q84" s="6">
        <f aca="true" t="shared" si="37" ref="Q84:Q93">STDEV(AB40:AE40)</f>
        <v>0</v>
      </c>
      <c r="R84" s="4">
        <f aca="true" t="shared" si="38" ref="R84:R93">AVERAGE(AF40:AI40)</f>
        <v>0</v>
      </c>
      <c r="S84" s="6">
        <f aca="true" t="shared" si="39" ref="S84:S93">STDEV(AF40:AI40)</f>
        <v>0</v>
      </c>
      <c r="T84" s="4">
        <f aca="true" t="shared" si="40" ref="T84:T93">AVERAGE(AJ40:AM40)</f>
        <v>0</v>
      </c>
      <c r="U84" s="6">
        <f aca="true" t="shared" si="41" ref="U84:U93">STDEV(AJ40:AM40)</f>
        <v>0</v>
      </c>
      <c r="V84" s="4">
        <f aca="true" t="shared" si="42" ref="V84:V93">AVERAGE(AN40:AQ40)</f>
        <v>0</v>
      </c>
      <c r="W84" s="6">
        <f aca="true" t="shared" si="43" ref="W84:W93">STDEV(AN40:AQ40)</f>
        <v>0</v>
      </c>
    </row>
    <row r="85" spans="2:23" ht="12.75">
      <c r="B85">
        <f t="shared" si="2"/>
        <v>0</v>
      </c>
      <c r="C85">
        <f aca="true" t="shared" si="44" ref="C85:C93">IF(B85&lt;&gt;0,B85-B$55,0)</f>
        <v>0</v>
      </c>
      <c r="D85" s="4">
        <f t="shared" si="24"/>
        <v>0</v>
      </c>
      <c r="E85" s="6">
        <f t="shared" si="25"/>
        <v>0</v>
      </c>
      <c r="F85" s="4">
        <f t="shared" si="26"/>
        <v>0</v>
      </c>
      <c r="G85" s="6">
        <f t="shared" si="27"/>
        <v>0</v>
      </c>
      <c r="H85" s="4">
        <f t="shared" si="28"/>
        <v>0</v>
      </c>
      <c r="I85" s="6">
        <f t="shared" si="29"/>
        <v>0</v>
      </c>
      <c r="J85" s="4">
        <f t="shared" si="30"/>
        <v>0</v>
      </c>
      <c r="K85" s="6">
        <f t="shared" si="31"/>
        <v>0</v>
      </c>
      <c r="L85" s="4">
        <f t="shared" si="32"/>
        <v>0</v>
      </c>
      <c r="M85" s="6">
        <f t="shared" si="33"/>
        <v>0</v>
      </c>
      <c r="N85" s="4">
        <f t="shared" si="34"/>
        <v>0</v>
      </c>
      <c r="O85" s="6">
        <f t="shared" si="35"/>
        <v>0</v>
      </c>
      <c r="P85" s="4">
        <f t="shared" si="36"/>
        <v>0</v>
      </c>
      <c r="Q85" s="6">
        <f t="shared" si="37"/>
        <v>0</v>
      </c>
      <c r="R85" s="4">
        <f t="shared" si="38"/>
        <v>0</v>
      </c>
      <c r="S85" s="6">
        <f t="shared" si="39"/>
        <v>0</v>
      </c>
      <c r="T85" s="4">
        <f t="shared" si="40"/>
        <v>0</v>
      </c>
      <c r="U85" s="6">
        <f t="shared" si="41"/>
        <v>0</v>
      </c>
      <c r="V85" s="4">
        <f t="shared" si="42"/>
        <v>0</v>
      </c>
      <c r="W85" s="6">
        <f t="shared" si="43"/>
        <v>0</v>
      </c>
    </row>
    <row r="86" spans="2:23" ht="12.75">
      <c r="B86">
        <f t="shared" si="2"/>
        <v>0</v>
      </c>
      <c r="C86">
        <f t="shared" si="44"/>
        <v>0</v>
      </c>
      <c r="D86" s="4">
        <f t="shared" si="24"/>
        <v>0</v>
      </c>
      <c r="E86" s="6">
        <f t="shared" si="25"/>
        <v>0</v>
      </c>
      <c r="F86" s="4">
        <f t="shared" si="26"/>
        <v>0</v>
      </c>
      <c r="G86" s="6">
        <f t="shared" si="27"/>
        <v>0</v>
      </c>
      <c r="H86" s="4">
        <f t="shared" si="28"/>
        <v>0</v>
      </c>
      <c r="I86" s="6">
        <f t="shared" si="29"/>
        <v>0</v>
      </c>
      <c r="J86" s="4">
        <f t="shared" si="30"/>
        <v>0</v>
      </c>
      <c r="K86" s="6">
        <f t="shared" si="31"/>
        <v>0</v>
      </c>
      <c r="L86" s="4">
        <f t="shared" si="32"/>
        <v>0</v>
      </c>
      <c r="M86" s="6">
        <f t="shared" si="33"/>
        <v>0</v>
      </c>
      <c r="N86" s="4">
        <f t="shared" si="34"/>
        <v>0</v>
      </c>
      <c r="O86" s="6">
        <f t="shared" si="35"/>
        <v>0</v>
      </c>
      <c r="P86" s="4">
        <f t="shared" si="36"/>
        <v>0</v>
      </c>
      <c r="Q86" s="6">
        <f t="shared" si="37"/>
        <v>0</v>
      </c>
      <c r="R86" s="4">
        <f t="shared" si="38"/>
        <v>0</v>
      </c>
      <c r="S86" s="6">
        <f t="shared" si="39"/>
        <v>0</v>
      </c>
      <c r="T86" s="4">
        <f t="shared" si="40"/>
        <v>0</v>
      </c>
      <c r="U86" s="6">
        <f t="shared" si="41"/>
        <v>0</v>
      </c>
      <c r="V86" s="4">
        <f t="shared" si="42"/>
        <v>0</v>
      </c>
      <c r="W86" s="6">
        <f t="shared" si="43"/>
        <v>0</v>
      </c>
    </row>
    <row r="87" spans="2:23" ht="12.75">
      <c r="B87">
        <f t="shared" si="2"/>
        <v>0</v>
      </c>
      <c r="C87">
        <f t="shared" si="44"/>
        <v>0</v>
      </c>
      <c r="D87" s="4">
        <f t="shared" si="24"/>
        <v>0</v>
      </c>
      <c r="E87" s="6">
        <f t="shared" si="25"/>
        <v>0</v>
      </c>
      <c r="F87" s="4">
        <f t="shared" si="26"/>
        <v>0</v>
      </c>
      <c r="G87" s="6">
        <f t="shared" si="27"/>
        <v>0</v>
      </c>
      <c r="H87" s="4">
        <f t="shared" si="28"/>
        <v>0</v>
      </c>
      <c r="I87" s="6">
        <f t="shared" si="29"/>
        <v>0</v>
      </c>
      <c r="J87" s="4">
        <f t="shared" si="30"/>
        <v>0</v>
      </c>
      <c r="K87" s="6">
        <f t="shared" si="31"/>
        <v>0</v>
      </c>
      <c r="L87" s="4">
        <f t="shared" si="32"/>
        <v>0</v>
      </c>
      <c r="M87" s="6">
        <f t="shared" si="33"/>
        <v>0</v>
      </c>
      <c r="N87" s="4">
        <f t="shared" si="34"/>
        <v>0</v>
      </c>
      <c r="O87" s="6">
        <f t="shared" si="35"/>
        <v>0</v>
      </c>
      <c r="P87" s="4">
        <f t="shared" si="36"/>
        <v>0</v>
      </c>
      <c r="Q87" s="6">
        <f t="shared" si="37"/>
        <v>0</v>
      </c>
      <c r="R87" s="4">
        <f t="shared" si="38"/>
        <v>0</v>
      </c>
      <c r="S87" s="6">
        <f t="shared" si="39"/>
        <v>0</v>
      </c>
      <c r="T87" s="4">
        <f t="shared" si="40"/>
        <v>0</v>
      </c>
      <c r="U87" s="6">
        <f t="shared" si="41"/>
        <v>0</v>
      </c>
      <c r="V87" s="4">
        <f t="shared" si="42"/>
        <v>0</v>
      </c>
      <c r="W87" s="6">
        <f t="shared" si="43"/>
        <v>0</v>
      </c>
    </row>
    <row r="88" spans="2:23" ht="12.75">
      <c r="B88">
        <f t="shared" si="2"/>
        <v>0</v>
      </c>
      <c r="C88">
        <f t="shared" si="44"/>
        <v>0</v>
      </c>
      <c r="D88" s="4">
        <f t="shared" si="24"/>
        <v>0</v>
      </c>
      <c r="E88" s="6">
        <f t="shared" si="25"/>
        <v>0</v>
      </c>
      <c r="F88" s="4">
        <f t="shared" si="26"/>
        <v>0</v>
      </c>
      <c r="G88" s="6">
        <f t="shared" si="27"/>
        <v>0</v>
      </c>
      <c r="H88" s="4">
        <f t="shared" si="28"/>
        <v>0</v>
      </c>
      <c r="I88" s="6">
        <f t="shared" si="29"/>
        <v>0</v>
      </c>
      <c r="J88" s="4">
        <f t="shared" si="30"/>
        <v>0</v>
      </c>
      <c r="K88" s="6">
        <f t="shared" si="31"/>
        <v>0</v>
      </c>
      <c r="L88" s="4">
        <f t="shared" si="32"/>
        <v>0</v>
      </c>
      <c r="M88" s="6">
        <f t="shared" si="33"/>
        <v>0</v>
      </c>
      <c r="N88" s="4">
        <f t="shared" si="34"/>
        <v>0</v>
      </c>
      <c r="O88" s="6">
        <f t="shared" si="35"/>
        <v>0</v>
      </c>
      <c r="P88" s="4">
        <f t="shared" si="36"/>
        <v>0</v>
      </c>
      <c r="Q88" s="6">
        <f t="shared" si="37"/>
        <v>0</v>
      </c>
      <c r="R88" s="4">
        <f t="shared" si="38"/>
        <v>0</v>
      </c>
      <c r="S88" s="6">
        <f t="shared" si="39"/>
        <v>0</v>
      </c>
      <c r="T88" s="4">
        <f t="shared" si="40"/>
        <v>0</v>
      </c>
      <c r="U88" s="6">
        <f t="shared" si="41"/>
        <v>0</v>
      </c>
      <c r="V88" s="4">
        <f t="shared" si="42"/>
        <v>0</v>
      </c>
      <c r="W88" s="6">
        <f t="shared" si="43"/>
        <v>0</v>
      </c>
    </row>
    <row r="89" spans="2:23" ht="12.75">
      <c r="B89">
        <f t="shared" si="2"/>
        <v>0</v>
      </c>
      <c r="C89">
        <f t="shared" si="44"/>
        <v>0</v>
      </c>
      <c r="D89" s="4">
        <f t="shared" si="24"/>
        <v>0</v>
      </c>
      <c r="E89" s="6">
        <f t="shared" si="25"/>
        <v>0</v>
      </c>
      <c r="F89" s="4">
        <f t="shared" si="26"/>
        <v>0</v>
      </c>
      <c r="G89" s="6">
        <f t="shared" si="27"/>
        <v>0</v>
      </c>
      <c r="H89" s="4">
        <f t="shared" si="28"/>
        <v>0</v>
      </c>
      <c r="I89" s="6">
        <f t="shared" si="29"/>
        <v>0</v>
      </c>
      <c r="J89" s="4">
        <f t="shared" si="30"/>
        <v>0</v>
      </c>
      <c r="K89" s="6">
        <f t="shared" si="31"/>
        <v>0</v>
      </c>
      <c r="L89" s="4">
        <f t="shared" si="32"/>
        <v>0</v>
      </c>
      <c r="M89" s="6">
        <f t="shared" si="33"/>
        <v>0</v>
      </c>
      <c r="N89" s="4">
        <f t="shared" si="34"/>
        <v>0</v>
      </c>
      <c r="O89" s="6">
        <f t="shared" si="35"/>
        <v>0</v>
      </c>
      <c r="P89" s="4">
        <f t="shared" si="36"/>
        <v>0</v>
      </c>
      <c r="Q89" s="6">
        <f t="shared" si="37"/>
        <v>0</v>
      </c>
      <c r="R89" s="4">
        <f t="shared" si="38"/>
        <v>0</v>
      </c>
      <c r="S89" s="6">
        <f t="shared" si="39"/>
        <v>0</v>
      </c>
      <c r="T89" s="4">
        <f t="shared" si="40"/>
        <v>0</v>
      </c>
      <c r="U89" s="6">
        <f t="shared" si="41"/>
        <v>0</v>
      </c>
      <c r="V89" s="4">
        <f t="shared" si="42"/>
        <v>0</v>
      </c>
      <c r="W89" s="6">
        <f t="shared" si="43"/>
        <v>0</v>
      </c>
    </row>
    <row r="90" spans="2:23" ht="12.75">
      <c r="B90">
        <f t="shared" si="2"/>
        <v>0</v>
      </c>
      <c r="C90">
        <f t="shared" si="44"/>
        <v>0</v>
      </c>
      <c r="D90" s="4">
        <f t="shared" si="24"/>
        <v>0</v>
      </c>
      <c r="E90" s="6">
        <f t="shared" si="25"/>
        <v>0</v>
      </c>
      <c r="F90" s="4">
        <f t="shared" si="26"/>
        <v>0</v>
      </c>
      <c r="G90" s="6">
        <f t="shared" si="27"/>
        <v>0</v>
      </c>
      <c r="H90" s="4">
        <f t="shared" si="28"/>
        <v>0</v>
      </c>
      <c r="I90" s="6">
        <f t="shared" si="29"/>
        <v>0</v>
      </c>
      <c r="J90" s="4">
        <f t="shared" si="30"/>
        <v>0</v>
      </c>
      <c r="K90" s="6">
        <f t="shared" si="31"/>
        <v>0</v>
      </c>
      <c r="L90" s="4">
        <f t="shared" si="32"/>
        <v>0</v>
      </c>
      <c r="M90" s="6">
        <f t="shared" si="33"/>
        <v>0</v>
      </c>
      <c r="N90" s="4">
        <f t="shared" si="34"/>
        <v>0</v>
      </c>
      <c r="O90" s="6">
        <f t="shared" si="35"/>
        <v>0</v>
      </c>
      <c r="P90" s="4">
        <f t="shared" si="36"/>
        <v>0</v>
      </c>
      <c r="Q90" s="6">
        <f t="shared" si="37"/>
        <v>0</v>
      </c>
      <c r="R90" s="4">
        <f t="shared" si="38"/>
        <v>0</v>
      </c>
      <c r="S90" s="6">
        <f t="shared" si="39"/>
        <v>0</v>
      </c>
      <c r="T90" s="4">
        <f t="shared" si="40"/>
        <v>0</v>
      </c>
      <c r="U90" s="6">
        <f t="shared" si="41"/>
        <v>0</v>
      </c>
      <c r="V90" s="4">
        <f t="shared" si="42"/>
        <v>0</v>
      </c>
      <c r="W90" s="6">
        <f t="shared" si="43"/>
        <v>0</v>
      </c>
    </row>
    <row r="91" spans="2:23" ht="12.75">
      <c r="B91">
        <f t="shared" si="2"/>
        <v>0</v>
      </c>
      <c r="C91">
        <f t="shared" si="44"/>
        <v>0</v>
      </c>
      <c r="D91" s="4">
        <f t="shared" si="24"/>
        <v>0</v>
      </c>
      <c r="E91" s="6">
        <f t="shared" si="25"/>
        <v>0</v>
      </c>
      <c r="F91" s="4">
        <f t="shared" si="26"/>
        <v>0</v>
      </c>
      <c r="G91" s="6">
        <f t="shared" si="27"/>
        <v>0</v>
      </c>
      <c r="H91" s="4">
        <f t="shared" si="28"/>
        <v>0</v>
      </c>
      <c r="I91" s="6">
        <f t="shared" si="29"/>
        <v>0</v>
      </c>
      <c r="J91" s="4">
        <f t="shared" si="30"/>
        <v>0</v>
      </c>
      <c r="K91" s="6">
        <f t="shared" si="31"/>
        <v>0</v>
      </c>
      <c r="L91" s="4">
        <f t="shared" si="32"/>
        <v>0</v>
      </c>
      <c r="M91" s="6">
        <f t="shared" si="33"/>
        <v>0</v>
      </c>
      <c r="N91" s="4">
        <f t="shared" si="34"/>
        <v>0</v>
      </c>
      <c r="O91" s="6">
        <f t="shared" si="35"/>
        <v>0</v>
      </c>
      <c r="P91" s="4">
        <f t="shared" si="36"/>
        <v>0</v>
      </c>
      <c r="Q91" s="6">
        <f t="shared" si="37"/>
        <v>0</v>
      </c>
      <c r="R91" s="4">
        <f t="shared" si="38"/>
        <v>0</v>
      </c>
      <c r="S91" s="6">
        <f t="shared" si="39"/>
        <v>0</v>
      </c>
      <c r="T91" s="4">
        <f t="shared" si="40"/>
        <v>0</v>
      </c>
      <c r="U91" s="6">
        <f t="shared" si="41"/>
        <v>0</v>
      </c>
      <c r="V91" s="4">
        <f t="shared" si="42"/>
        <v>0</v>
      </c>
      <c r="W91" s="6">
        <f t="shared" si="43"/>
        <v>0</v>
      </c>
    </row>
    <row r="92" spans="2:23" ht="12.75">
      <c r="B92">
        <f t="shared" si="2"/>
        <v>0</v>
      </c>
      <c r="C92">
        <f t="shared" si="44"/>
        <v>0</v>
      </c>
      <c r="D92" s="4">
        <f t="shared" si="24"/>
        <v>0</v>
      </c>
      <c r="E92" s="6">
        <f t="shared" si="25"/>
        <v>0</v>
      </c>
      <c r="F92" s="4">
        <f t="shared" si="26"/>
        <v>0</v>
      </c>
      <c r="G92" s="6">
        <f t="shared" si="27"/>
        <v>0</v>
      </c>
      <c r="H92" s="4">
        <f t="shared" si="28"/>
        <v>0</v>
      </c>
      <c r="I92" s="6">
        <f t="shared" si="29"/>
        <v>0</v>
      </c>
      <c r="J92" s="4">
        <f t="shared" si="30"/>
        <v>0</v>
      </c>
      <c r="K92" s="6">
        <f t="shared" si="31"/>
        <v>0</v>
      </c>
      <c r="L92" s="4">
        <f t="shared" si="32"/>
        <v>0</v>
      </c>
      <c r="M92" s="6">
        <f t="shared" si="33"/>
        <v>0</v>
      </c>
      <c r="N92" s="4">
        <f t="shared" si="34"/>
        <v>0</v>
      </c>
      <c r="O92" s="6">
        <f t="shared" si="35"/>
        <v>0</v>
      </c>
      <c r="P92" s="4">
        <f t="shared" si="36"/>
        <v>0</v>
      </c>
      <c r="Q92" s="6">
        <f t="shared" si="37"/>
        <v>0</v>
      </c>
      <c r="R92" s="4">
        <f t="shared" si="38"/>
        <v>0</v>
      </c>
      <c r="S92" s="6">
        <f t="shared" si="39"/>
        <v>0</v>
      </c>
      <c r="T92" s="4">
        <f t="shared" si="40"/>
        <v>0</v>
      </c>
      <c r="U92" s="6">
        <f t="shared" si="41"/>
        <v>0</v>
      </c>
      <c r="V92" s="4">
        <f t="shared" si="42"/>
        <v>0</v>
      </c>
      <c r="W92" s="6">
        <f t="shared" si="43"/>
        <v>0</v>
      </c>
    </row>
    <row r="93" spans="2:23" ht="12.75">
      <c r="B93">
        <f t="shared" si="2"/>
        <v>0</v>
      </c>
      <c r="C93">
        <f t="shared" si="44"/>
        <v>0</v>
      </c>
      <c r="D93" s="4">
        <f t="shared" si="24"/>
        <v>0</v>
      </c>
      <c r="E93" s="6">
        <f t="shared" si="25"/>
        <v>0</v>
      </c>
      <c r="F93" s="4">
        <f t="shared" si="26"/>
        <v>0</v>
      </c>
      <c r="G93" s="6">
        <f t="shared" si="27"/>
        <v>0</v>
      </c>
      <c r="H93" s="4">
        <f t="shared" si="28"/>
        <v>0</v>
      </c>
      <c r="I93" s="6">
        <f t="shared" si="29"/>
        <v>0</v>
      </c>
      <c r="J93" s="4">
        <f t="shared" si="30"/>
        <v>0</v>
      </c>
      <c r="K93" s="6">
        <f t="shared" si="31"/>
        <v>0</v>
      </c>
      <c r="L93" s="4">
        <f t="shared" si="32"/>
        <v>0</v>
      </c>
      <c r="M93" s="6">
        <f t="shared" si="33"/>
        <v>0</v>
      </c>
      <c r="N93" s="4">
        <f t="shared" si="34"/>
        <v>0</v>
      </c>
      <c r="O93" s="6">
        <f t="shared" si="35"/>
        <v>0</v>
      </c>
      <c r="P93" s="4">
        <f t="shared" si="36"/>
        <v>0</v>
      </c>
      <c r="Q93" s="6">
        <f t="shared" si="37"/>
        <v>0</v>
      </c>
      <c r="R93" s="4">
        <f t="shared" si="38"/>
        <v>0</v>
      </c>
      <c r="S93" s="6">
        <f t="shared" si="39"/>
        <v>0</v>
      </c>
      <c r="T93" s="4">
        <f t="shared" si="40"/>
        <v>0</v>
      </c>
      <c r="U93" s="6">
        <f t="shared" si="41"/>
        <v>0</v>
      </c>
      <c r="V93" s="4">
        <f t="shared" si="42"/>
        <v>0</v>
      </c>
      <c r="W93" s="6">
        <f t="shared" si="43"/>
        <v>0</v>
      </c>
    </row>
    <row r="94" spans="4:23" ht="12.75">
      <c r="D94" s="4"/>
      <c r="E94" s="6"/>
      <c r="F94" s="4"/>
      <c r="G94" s="6"/>
      <c r="H94" s="4"/>
      <c r="I94" s="6"/>
      <c r="J94" s="4"/>
      <c r="K94" s="6"/>
      <c r="L94" s="4"/>
      <c r="M94" s="6"/>
      <c r="N94" s="4"/>
      <c r="O94" s="6"/>
      <c r="P94" s="4"/>
      <c r="Q94" s="6"/>
      <c r="R94" s="4"/>
      <c r="S94" s="6"/>
      <c r="T94" s="4"/>
      <c r="U94" s="6"/>
      <c r="V94" s="4"/>
      <c r="W94" s="6"/>
    </row>
    <row r="95" spans="2:17" ht="12.75">
      <c r="B95" s="2" t="s">
        <v>22</v>
      </c>
      <c r="D95" s="4"/>
      <c r="E95" s="6"/>
      <c r="F95" s="4"/>
      <c r="G95" s="6"/>
      <c r="H95" s="4"/>
      <c r="I95" s="6"/>
      <c r="J95" s="4"/>
      <c r="K95" s="6"/>
      <c r="L95" s="4"/>
      <c r="M95" s="6"/>
      <c r="N95" s="4"/>
      <c r="O95" s="6"/>
      <c r="P95" s="4"/>
      <c r="Q95" s="6"/>
    </row>
    <row r="97" spans="3:23" ht="12.75">
      <c r="C97" t="s">
        <v>17</v>
      </c>
      <c r="D97" s="5" t="str">
        <f>CONCATENATE(D53," - N")</f>
        <v>Control (G09     ) - N</v>
      </c>
      <c r="E97" s="5"/>
      <c r="F97" s="5" t="str">
        <f aca="true" t="shared" si="45" ref="F97:V97">CONCATENATE(F53," - N")</f>
        <v>3 nM (B05 ) - N</v>
      </c>
      <c r="G97" s="5"/>
      <c r="H97" s="5" t="str">
        <f t="shared" si="45"/>
        <v>3 nM (B10) - N</v>
      </c>
      <c r="I97" s="5"/>
      <c r="J97" s="5" t="str">
        <f t="shared" si="45"/>
        <v>3 nM (E03) - N</v>
      </c>
      <c r="K97" s="5"/>
      <c r="L97" s="5" t="str">
        <f t="shared" si="45"/>
        <v>5 nM (E06) - N</v>
      </c>
      <c r="M97" s="5"/>
      <c r="N97" s="5" t="str">
        <f t="shared" si="45"/>
        <v>5 nM (E08) - N</v>
      </c>
      <c r="O97" s="5"/>
      <c r="P97" s="5" t="str">
        <f t="shared" si="45"/>
        <v>5 nM (E10) - N</v>
      </c>
      <c r="Q97" s="5"/>
      <c r="R97" s="5" t="str">
        <f t="shared" si="45"/>
        <v>7 nM (G02) - N</v>
      </c>
      <c r="S97" s="5"/>
      <c r="T97" s="5" t="str">
        <f t="shared" si="45"/>
        <v>7 nM (G04) - N</v>
      </c>
      <c r="U97" s="5"/>
      <c r="V97" s="5" t="str">
        <f t="shared" si="45"/>
        <v>7 nM (G06) - N</v>
      </c>
      <c r="W97" s="5"/>
    </row>
    <row r="98" spans="4:23" ht="12.75">
      <c r="D98" t="s">
        <v>18</v>
      </c>
      <c r="E98" t="s">
        <v>20</v>
      </c>
      <c r="F98" t="s">
        <v>18</v>
      </c>
      <c r="G98" t="s">
        <v>20</v>
      </c>
      <c r="H98" t="s">
        <v>18</v>
      </c>
      <c r="I98" t="s">
        <v>20</v>
      </c>
      <c r="J98" t="s">
        <v>18</v>
      </c>
      <c r="K98" t="s">
        <v>20</v>
      </c>
      <c r="L98" t="s">
        <v>18</v>
      </c>
      <c r="M98" t="s">
        <v>20</v>
      </c>
      <c r="N98" t="s">
        <v>18</v>
      </c>
      <c r="O98" t="s">
        <v>20</v>
      </c>
      <c r="P98" t="s">
        <v>18</v>
      </c>
      <c r="Q98" t="s">
        <v>20</v>
      </c>
      <c r="R98" t="s">
        <v>18</v>
      </c>
      <c r="S98" t="s">
        <v>20</v>
      </c>
      <c r="T98" t="s">
        <v>18</v>
      </c>
      <c r="U98" t="s">
        <v>20</v>
      </c>
      <c r="V98" t="s">
        <v>18</v>
      </c>
      <c r="W98" t="s">
        <v>20</v>
      </c>
    </row>
    <row r="99" spans="3:23" ht="12.75">
      <c r="C99">
        <f>C55</f>
        <v>0</v>
      </c>
      <c r="D99" s="4">
        <f>D55-$D55</f>
        <v>0</v>
      </c>
      <c r="E99" s="4">
        <f aca="true" t="shared" si="46" ref="E99:E137">$E55+E55</f>
        <v>19.148542155126762</v>
      </c>
      <c r="F99" s="4">
        <f>F55-$D55</f>
        <v>2005</v>
      </c>
      <c r="G99" s="4">
        <f aca="true" t="shared" si="47" ref="G99:G137">$E55+G55</f>
        <v>66.9473193377584</v>
      </c>
      <c r="H99" s="4">
        <f>H55-$D55</f>
        <v>2557.5</v>
      </c>
      <c r="I99" s="4">
        <f aca="true" t="shared" si="48" ref="I99:I137">$E55+I55</f>
        <v>81.22155527824563</v>
      </c>
      <c r="J99" s="4">
        <f>J55-$D55</f>
        <v>2435</v>
      </c>
      <c r="K99" s="4">
        <f aca="true" t="shared" si="49" ref="K99:K137">$E55+K55</f>
        <v>50.7041466750736</v>
      </c>
      <c r="L99" s="4">
        <f>L55-$D55</f>
        <v>2122.5</v>
      </c>
      <c r="M99" s="4">
        <f aca="true" t="shared" si="50" ref="M99:M137">$E55+M55</f>
        <v>406.60491641030507</v>
      </c>
      <c r="N99" s="4">
        <f>N55-$D55</f>
        <v>1825</v>
      </c>
      <c r="O99" s="4">
        <f aca="true" t="shared" si="51" ref="O99:O137">$E55+O55</f>
        <v>226.58041538381724</v>
      </c>
      <c r="P99" s="4">
        <f>P55-$D55</f>
        <v>1877.5</v>
      </c>
      <c r="Q99" s="4">
        <f>$E55+Q55</f>
        <v>176.706952900519</v>
      </c>
      <c r="R99" s="4">
        <f aca="true" t="shared" si="52" ref="R99:R137">R55-$D55</f>
        <v>2567.5</v>
      </c>
      <c r="S99" s="4">
        <f aca="true" t="shared" si="53" ref="S99:S137">$E55+S55</f>
        <v>35.39416005227949</v>
      </c>
      <c r="T99" s="4">
        <f aca="true" t="shared" si="54" ref="T99:T137">T55-$D55</f>
        <v>2727.5</v>
      </c>
      <c r="U99" s="4">
        <f aca="true" t="shared" si="55" ref="U99:U137">$E55+U55</f>
        <v>104.44260088261476</v>
      </c>
      <c r="V99" s="4">
        <f aca="true" t="shared" si="56" ref="V99:V137">V55-$D55</f>
        <v>1787.5</v>
      </c>
      <c r="W99" s="4">
        <f aca="true" t="shared" si="57" ref="W99:W127">$E55+W55</f>
        <v>173.8910383291132</v>
      </c>
    </row>
    <row r="100" spans="3:23" ht="12.75">
      <c r="C100">
        <f>C56</f>
        <v>10</v>
      </c>
      <c r="D100" s="4">
        <f>D56-$D56</f>
        <v>0</v>
      </c>
      <c r="E100" s="4">
        <f t="shared" si="46"/>
        <v>20</v>
      </c>
      <c r="F100" s="4">
        <f>F56-$D56</f>
        <v>1467.5</v>
      </c>
      <c r="G100" s="4">
        <f aca="true" t="shared" si="58" ref="G100:G126">$E56+G56</f>
        <v>51.12987559751022</v>
      </c>
      <c r="H100" s="4">
        <f>H56-$D56</f>
        <v>1447.5</v>
      </c>
      <c r="I100" s="4">
        <f aca="true" t="shared" si="59" ref="I100:I126">$E56+I56</f>
        <v>355.6756668709365</v>
      </c>
      <c r="J100" s="4">
        <f>J56-$D56</f>
        <v>1957.5</v>
      </c>
      <c r="K100" s="4">
        <f aca="true" t="shared" si="60" ref="K100:K126">$E56+K56</f>
        <v>55</v>
      </c>
      <c r="L100" s="4">
        <f>L56-$D56</f>
        <v>2110</v>
      </c>
      <c r="M100" s="4">
        <f aca="true" t="shared" si="61" ref="M100:M126">$E56+M56</f>
        <v>114.08329997330664</v>
      </c>
      <c r="N100" s="4">
        <f>N56-$D56</f>
        <v>1607.5</v>
      </c>
      <c r="O100" s="4">
        <f aca="true" t="shared" si="62" ref="O100:O126">$E56+O56</f>
        <v>205.51214796017152</v>
      </c>
      <c r="P100" s="4">
        <f>P56-$D56</f>
        <v>1547.5</v>
      </c>
      <c r="Q100" s="4">
        <f aca="true" t="shared" si="63" ref="Q100:Q126">$E56+Q56</f>
        <v>172.5576820700886</v>
      </c>
      <c r="R100" s="4">
        <f t="shared" si="52"/>
        <v>1617.5</v>
      </c>
      <c r="S100" s="4">
        <f t="shared" si="53"/>
        <v>261.04780421266383</v>
      </c>
      <c r="T100" s="4">
        <f t="shared" si="54"/>
        <v>1935</v>
      </c>
      <c r="U100" s="4">
        <f t="shared" si="55"/>
        <v>52.42640687119285</v>
      </c>
      <c r="V100" s="4">
        <f t="shared" si="56"/>
        <v>1990</v>
      </c>
      <c r="W100" s="4">
        <f t="shared" si="57"/>
        <v>208.41034919244174</v>
      </c>
    </row>
    <row r="101" spans="3:23" ht="12.75">
      <c r="C101">
        <f aca="true" t="shared" si="64" ref="C101:C114">C57</f>
        <v>20</v>
      </c>
      <c r="D101" s="4">
        <f aca="true" t="shared" si="65" ref="D101:D114">D57-$D57</f>
        <v>0</v>
      </c>
      <c r="E101" s="4">
        <f t="shared" si="46"/>
        <v>10</v>
      </c>
      <c r="F101" s="4">
        <f aca="true" t="shared" si="66" ref="F101:F127">F57-$D57</f>
        <v>1650</v>
      </c>
      <c r="G101" s="4">
        <f t="shared" si="47"/>
        <v>46.12987559751022</v>
      </c>
      <c r="H101" s="4">
        <f aca="true" t="shared" si="67" ref="H101:H127">H57-$D57</f>
        <v>1820</v>
      </c>
      <c r="I101" s="4">
        <f t="shared" si="48"/>
        <v>239.28970670233608</v>
      </c>
      <c r="J101" s="4">
        <f aca="true" t="shared" si="68" ref="J101:J127">J57-$D57</f>
        <v>2272.5</v>
      </c>
      <c r="K101" s="4">
        <f t="shared" si="49"/>
        <v>28.804761428476166</v>
      </c>
      <c r="L101" s="4">
        <f aca="true" t="shared" si="69" ref="L101:L127">L57-$D57</f>
        <v>3580</v>
      </c>
      <c r="M101" s="4">
        <f t="shared" si="50"/>
        <v>225.81289213570238</v>
      </c>
      <c r="N101" s="4">
        <f aca="true" t="shared" si="70" ref="N101:N127">N57-$D57</f>
        <v>2622.5</v>
      </c>
      <c r="O101" s="4">
        <f t="shared" si="51"/>
        <v>235.57898140695016</v>
      </c>
      <c r="P101" s="4">
        <f aca="true" t="shared" si="71" ref="P101:P127">P57-$D57</f>
        <v>2812.5</v>
      </c>
      <c r="Q101" s="4">
        <f>$E57+Q57</f>
        <v>184.9073835801818</v>
      </c>
      <c r="R101" s="4">
        <f t="shared" si="52"/>
        <v>2860</v>
      </c>
      <c r="S101" s="4">
        <f t="shared" si="53"/>
        <v>210.16253719104438</v>
      </c>
      <c r="T101" s="4">
        <f t="shared" si="54"/>
        <v>3092.5</v>
      </c>
      <c r="U101" s="4">
        <f t="shared" si="55"/>
        <v>61.86240703077327</v>
      </c>
      <c r="V101" s="4">
        <f t="shared" si="56"/>
        <v>4180</v>
      </c>
      <c r="W101" s="4">
        <f t="shared" si="57"/>
        <v>119.41882129556599</v>
      </c>
    </row>
    <row r="102" spans="3:23" ht="12.75">
      <c r="C102">
        <f t="shared" si="64"/>
        <v>30</v>
      </c>
      <c r="D102" s="4">
        <f t="shared" si="65"/>
        <v>0</v>
      </c>
      <c r="E102" s="4">
        <f t="shared" si="46"/>
        <v>19.148542155126762</v>
      </c>
      <c r="F102" s="4">
        <f t="shared" si="66"/>
        <v>3062.5</v>
      </c>
      <c r="G102" s="4">
        <f t="shared" si="58"/>
        <v>44.21528722894093</v>
      </c>
      <c r="H102" s="4">
        <f t="shared" si="67"/>
        <v>3850</v>
      </c>
      <c r="I102" s="4">
        <f t="shared" si="59"/>
        <v>290.9251789014645</v>
      </c>
      <c r="J102" s="4">
        <f t="shared" si="68"/>
        <v>4080</v>
      </c>
      <c r="K102" s="4">
        <f t="shared" si="60"/>
        <v>98.03330114233404</v>
      </c>
      <c r="L102" s="4">
        <f t="shared" si="69"/>
        <v>7652.5</v>
      </c>
      <c r="M102" s="4">
        <f t="shared" si="61"/>
        <v>440.542173981403</v>
      </c>
      <c r="N102" s="4">
        <f t="shared" si="70"/>
        <v>5900</v>
      </c>
      <c r="O102" s="4">
        <f t="shared" si="62"/>
        <v>141.07205306139258</v>
      </c>
      <c r="P102" s="4">
        <f t="shared" si="71"/>
        <v>5915</v>
      </c>
      <c r="Q102" s="4">
        <f t="shared" si="63"/>
        <v>165.43211228764386</v>
      </c>
      <c r="R102" s="4">
        <f t="shared" si="52"/>
        <v>7360</v>
      </c>
      <c r="S102" s="4">
        <f t="shared" si="53"/>
        <v>308.05654302460323</v>
      </c>
      <c r="T102" s="4">
        <f t="shared" si="54"/>
        <v>7732.5</v>
      </c>
      <c r="U102" s="4">
        <f t="shared" si="55"/>
        <v>105.14274565643973</v>
      </c>
      <c r="V102" s="4">
        <f t="shared" si="56"/>
        <v>8352.5</v>
      </c>
      <c r="W102" s="4">
        <f t="shared" si="57"/>
        <v>244.66290684430277</v>
      </c>
    </row>
    <row r="103" spans="3:23" ht="12.75">
      <c r="C103">
        <f t="shared" si="64"/>
        <v>45</v>
      </c>
      <c r="D103" s="4">
        <f t="shared" si="65"/>
        <v>0</v>
      </c>
      <c r="E103" s="4">
        <f t="shared" si="46"/>
        <v>25.166114784235834</v>
      </c>
      <c r="F103" s="4">
        <f t="shared" si="66"/>
        <v>7347.5</v>
      </c>
      <c r="G103" s="4">
        <f t="shared" si="47"/>
        <v>74.76558441271001</v>
      </c>
      <c r="H103" s="4">
        <f t="shared" si="67"/>
        <v>9425</v>
      </c>
      <c r="I103" s="4">
        <f t="shared" si="48"/>
        <v>521.5935353458302</v>
      </c>
      <c r="J103" s="4">
        <f t="shared" si="68"/>
        <v>9625</v>
      </c>
      <c r="K103" s="4">
        <f t="shared" si="49"/>
        <v>134.34101401097712</v>
      </c>
      <c r="L103" s="4">
        <f t="shared" si="69"/>
        <v>16542.5</v>
      </c>
      <c r="M103" s="4">
        <f t="shared" si="50"/>
        <v>416.9343897752325</v>
      </c>
      <c r="N103" s="4">
        <f t="shared" si="70"/>
        <v>13120</v>
      </c>
      <c r="O103" s="4">
        <f t="shared" si="51"/>
        <v>147.08832370785245</v>
      </c>
      <c r="P103" s="4">
        <f t="shared" si="71"/>
        <v>12862.5</v>
      </c>
      <c r="Q103" s="4">
        <f>$E59+Q59</f>
        <v>109.36459833183775</v>
      </c>
      <c r="R103" s="4">
        <f t="shared" si="52"/>
        <v>17422.5</v>
      </c>
      <c r="S103" s="4">
        <f t="shared" si="53"/>
        <v>77.13277982890821</v>
      </c>
      <c r="T103" s="4">
        <f t="shared" si="54"/>
        <v>16940</v>
      </c>
      <c r="U103" s="4">
        <f t="shared" si="55"/>
        <v>663.0380263689616</v>
      </c>
      <c r="V103" s="4">
        <f t="shared" si="56"/>
        <v>16885</v>
      </c>
      <c r="W103" s="4">
        <f t="shared" si="57"/>
        <v>197.22234537456944</v>
      </c>
    </row>
    <row r="104" spans="3:23" ht="12.75">
      <c r="C104">
        <f t="shared" si="64"/>
        <v>60</v>
      </c>
      <c r="D104" s="4">
        <f t="shared" si="65"/>
        <v>0</v>
      </c>
      <c r="E104" s="4">
        <f t="shared" si="46"/>
        <v>10</v>
      </c>
      <c r="F104" s="4">
        <f t="shared" si="66"/>
        <v>12877.5</v>
      </c>
      <c r="G104" s="4">
        <f t="shared" si="58"/>
        <v>143.32329280830953</v>
      </c>
      <c r="H104" s="4">
        <f t="shared" si="67"/>
        <v>17450</v>
      </c>
      <c r="I104" s="4">
        <f t="shared" si="59"/>
        <v>248.77243486497812</v>
      </c>
      <c r="J104" s="4">
        <f t="shared" si="68"/>
        <v>15185</v>
      </c>
      <c r="K104" s="4">
        <f t="shared" si="60"/>
        <v>658.6755056346128</v>
      </c>
      <c r="L104" s="4">
        <f t="shared" si="69"/>
        <v>27145</v>
      </c>
      <c r="M104" s="4">
        <f t="shared" si="61"/>
        <v>200.6825660774783</v>
      </c>
      <c r="N104" s="4">
        <f t="shared" si="70"/>
        <v>20722.5</v>
      </c>
      <c r="O104" s="4">
        <f t="shared" si="62"/>
        <v>203.2422760159901</v>
      </c>
      <c r="P104" s="4">
        <f t="shared" si="71"/>
        <v>19437.5</v>
      </c>
      <c r="Q104" s="4">
        <f t="shared" si="63"/>
        <v>194.38496948455722</v>
      </c>
      <c r="R104" s="4">
        <f t="shared" si="52"/>
        <v>26222.5</v>
      </c>
      <c r="S104" s="4">
        <f t="shared" si="53"/>
        <v>274.50572040929546</v>
      </c>
      <c r="T104" s="4">
        <f t="shared" si="54"/>
        <v>28925</v>
      </c>
      <c r="U104" s="4">
        <f t="shared" si="55"/>
        <v>84.73915809270457</v>
      </c>
      <c r="V104" s="4">
        <f t="shared" si="56"/>
        <v>25680</v>
      </c>
      <c r="W104" s="4">
        <f t="shared" si="57"/>
        <v>256.04780421266383</v>
      </c>
    </row>
    <row r="105" spans="3:23" ht="12.75">
      <c r="C105">
        <f t="shared" si="64"/>
        <v>75</v>
      </c>
      <c r="D105" s="4">
        <f t="shared" si="65"/>
        <v>0</v>
      </c>
      <c r="E105" s="4">
        <f t="shared" si="46"/>
        <v>10</v>
      </c>
      <c r="F105" s="4">
        <f t="shared" si="66"/>
        <v>17687.5</v>
      </c>
      <c r="G105" s="4">
        <f t="shared" si="47"/>
        <v>134.22847983320085</v>
      </c>
      <c r="H105" s="4">
        <f t="shared" si="67"/>
        <v>22925</v>
      </c>
      <c r="I105" s="4">
        <f t="shared" si="48"/>
        <v>86.80260794538684</v>
      </c>
      <c r="J105" s="4">
        <f t="shared" si="68"/>
        <v>21282.5</v>
      </c>
      <c r="K105" s="4">
        <f t="shared" si="49"/>
        <v>659.4717972023954</v>
      </c>
      <c r="L105" s="4">
        <f t="shared" si="69"/>
        <v>31480</v>
      </c>
      <c r="M105" s="4">
        <f t="shared" si="50"/>
        <v>468.49217900629134</v>
      </c>
      <c r="N105" s="4">
        <f t="shared" si="70"/>
        <v>26327.5</v>
      </c>
      <c r="O105" s="4">
        <f t="shared" si="51"/>
        <v>153.43629385474878</v>
      </c>
      <c r="P105" s="4">
        <f t="shared" si="71"/>
        <v>25045</v>
      </c>
      <c r="Q105" s="4">
        <f>$E61+Q61</f>
        <v>292.561587606319</v>
      </c>
      <c r="R105" s="4">
        <f t="shared" si="52"/>
        <v>32507.5</v>
      </c>
      <c r="S105" s="4">
        <f t="shared" si="53"/>
        <v>247.8305307548181</v>
      </c>
      <c r="T105" s="4">
        <f t="shared" si="54"/>
        <v>31197.5</v>
      </c>
      <c r="U105" s="4">
        <f t="shared" si="55"/>
        <v>193.0602740258204</v>
      </c>
      <c r="V105" s="4">
        <f t="shared" si="56"/>
        <v>31597.5</v>
      </c>
      <c r="W105" s="4">
        <f t="shared" si="57"/>
        <v>97.55628917943214</v>
      </c>
    </row>
    <row r="106" spans="3:23" ht="12.75">
      <c r="C106">
        <f t="shared" si="64"/>
        <v>90</v>
      </c>
      <c r="D106" s="4">
        <f t="shared" si="65"/>
        <v>0</v>
      </c>
      <c r="E106" s="4">
        <f>$E62+E62</f>
        <v>16.32993161855452</v>
      </c>
      <c r="F106" s="4">
        <f t="shared" si="66"/>
        <v>20565</v>
      </c>
      <c r="G106" s="4">
        <f t="shared" si="58"/>
        <v>226.7208320464173</v>
      </c>
      <c r="H106" s="4">
        <f t="shared" si="67"/>
        <v>27692.5</v>
      </c>
      <c r="I106" s="4">
        <f t="shared" si="59"/>
        <v>219.88411940667854</v>
      </c>
      <c r="J106" s="4">
        <f t="shared" si="68"/>
        <v>27002.5</v>
      </c>
      <c r="K106" s="4">
        <f t="shared" si="60"/>
        <v>101.39407428225724</v>
      </c>
      <c r="L106" s="4">
        <f t="shared" si="69"/>
        <v>35757.5</v>
      </c>
      <c r="M106" s="4">
        <f t="shared" si="61"/>
        <v>83.16496580927726</v>
      </c>
      <c r="N106" s="4">
        <f t="shared" si="70"/>
        <v>30077.5</v>
      </c>
      <c r="O106" s="4">
        <f t="shared" si="62"/>
        <v>261.06481423416926</v>
      </c>
      <c r="P106" s="4">
        <f t="shared" si="71"/>
        <v>27260</v>
      </c>
      <c r="Q106" s="4">
        <f t="shared" si="63"/>
        <v>111.76676759541095</v>
      </c>
      <c r="R106" s="4">
        <f t="shared" si="52"/>
        <v>38697.5</v>
      </c>
      <c r="S106" s="4">
        <f t="shared" si="53"/>
        <v>194.06368375357437</v>
      </c>
      <c r="T106" s="4">
        <f t="shared" si="54"/>
        <v>37975</v>
      </c>
      <c r="U106" s="4">
        <f t="shared" si="55"/>
        <v>107.99816002175685</v>
      </c>
      <c r="V106" s="4">
        <f t="shared" si="56"/>
        <v>35002.5</v>
      </c>
      <c r="W106" s="4">
        <f t="shared" si="57"/>
        <v>249.60163797543072</v>
      </c>
    </row>
    <row r="107" spans="3:23" ht="12.75">
      <c r="C107">
        <f t="shared" si="64"/>
        <v>105</v>
      </c>
      <c r="D107" s="4">
        <f t="shared" si="65"/>
        <v>0</v>
      </c>
      <c r="E107" s="4">
        <f t="shared" si="46"/>
        <v>19.148542155126762</v>
      </c>
      <c r="F107" s="4">
        <f t="shared" si="66"/>
        <v>22655</v>
      </c>
      <c r="G107" s="4">
        <f t="shared" si="47"/>
        <v>216.03249929818918</v>
      </c>
      <c r="H107" s="4">
        <f t="shared" si="67"/>
        <v>30152.5</v>
      </c>
      <c r="I107" s="4">
        <f t="shared" si="48"/>
        <v>123.00560125872042</v>
      </c>
      <c r="J107" s="4">
        <f t="shared" si="68"/>
        <v>28282.5</v>
      </c>
      <c r="K107" s="4">
        <f t="shared" si="49"/>
        <v>401.15227522658773</v>
      </c>
      <c r="L107" s="4">
        <f t="shared" si="69"/>
        <v>39365</v>
      </c>
      <c r="M107" s="4">
        <f t="shared" si="50"/>
        <v>270.1345648037308</v>
      </c>
      <c r="N107" s="4">
        <f t="shared" si="70"/>
        <v>33075</v>
      </c>
      <c r="O107" s="4">
        <f t="shared" si="51"/>
        <v>261.6820522611939</v>
      </c>
      <c r="P107" s="4">
        <f t="shared" si="71"/>
        <v>29390</v>
      </c>
      <c r="Q107" s="4">
        <f>$E63+Q63</f>
        <v>145.5583387717851</v>
      </c>
      <c r="R107" s="4">
        <f t="shared" si="52"/>
        <v>38882.5</v>
      </c>
      <c r="S107" s="4">
        <f t="shared" si="53"/>
        <v>136.85349169114193</v>
      </c>
      <c r="T107" s="4">
        <f t="shared" si="54"/>
        <v>37447.5</v>
      </c>
      <c r="U107" s="4">
        <f t="shared" si="55"/>
        <v>319.2515224216038</v>
      </c>
      <c r="V107" s="4">
        <f t="shared" si="56"/>
        <v>38295</v>
      </c>
      <c r="W107" s="4">
        <f t="shared" si="57"/>
        <v>276.8288313754187</v>
      </c>
    </row>
    <row r="108" spans="3:23" ht="12.75">
      <c r="C108">
        <f t="shared" si="64"/>
        <v>120</v>
      </c>
      <c r="D108" s="4">
        <f t="shared" si="65"/>
        <v>0</v>
      </c>
      <c r="E108" s="4">
        <f>$E64+E64</f>
        <v>23.094010767585033</v>
      </c>
      <c r="F108" s="4">
        <f t="shared" si="66"/>
        <v>24452.5</v>
      </c>
      <c r="G108" s="4">
        <f t="shared" si="58"/>
        <v>129.97419820706264</v>
      </c>
      <c r="H108" s="4">
        <f t="shared" si="67"/>
        <v>33317.5</v>
      </c>
      <c r="I108" s="4">
        <f t="shared" si="59"/>
        <v>294.0801892755258</v>
      </c>
      <c r="J108" s="4">
        <f t="shared" si="68"/>
        <v>30880</v>
      </c>
      <c r="K108" s="4">
        <f t="shared" si="60"/>
        <v>235.74929499446233</v>
      </c>
      <c r="L108" s="4">
        <f t="shared" si="69"/>
        <v>41860</v>
      </c>
      <c r="M108" s="4">
        <f t="shared" si="61"/>
        <v>178.48012572444472</v>
      </c>
      <c r="N108" s="4">
        <f t="shared" si="70"/>
        <v>35587.5</v>
      </c>
      <c r="O108" s="4">
        <f t="shared" si="62"/>
        <v>165.46798077917737</v>
      </c>
      <c r="P108" s="4">
        <f t="shared" si="71"/>
        <v>32512.5</v>
      </c>
      <c r="Q108" s="4">
        <f t="shared" si="63"/>
        <v>433.08189915495666</v>
      </c>
      <c r="R108" s="4">
        <f t="shared" si="52"/>
        <v>41105</v>
      </c>
      <c r="S108" s="4">
        <f t="shared" si="53"/>
        <v>335.12079913106123</v>
      </c>
      <c r="T108" s="4">
        <f t="shared" si="54"/>
        <v>39597.5</v>
      </c>
      <c r="U108" s="4">
        <f t="shared" si="55"/>
        <v>49.29617756014626</v>
      </c>
      <c r="V108" s="4">
        <f t="shared" si="56"/>
        <v>40980</v>
      </c>
      <c r="W108" s="4">
        <f t="shared" si="57"/>
        <v>230.48383036609954</v>
      </c>
    </row>
    <row r="109" spans="3:23" ht="12.75">
      <c r="C109">
        <f t="shared" si="64"/>
        <v>135</v>
      </c>
      <c r="D109" s="4">
        <f t="shared" si="65"/>
        <v>0</v>
      </c>
      <c r="E109" s="4">
        <f t="shared" si="46"/>
        <v>19.148542155126762</v>
      </c>
      <c r="F109" s="4">
        <f t="shared" si="66"/>
        <v>26152.5</v>
      </c>
      <c r="G109" s="4">
        <f t="shared" si="47"/>
        <v>153.10127202163665</v>
      </c>
      <c r="H109" s="4">
        <f t="shared" si="67"/>
        <v>35795</v>
      </c>
      <c r="I109" s="4">
        <f t="shared" si="48"/>
        <v>686.3989652685087</v>
      </c>
      <c r="J109" s="4">
        <f t="shared" si="68"/>
        <v>35842.5</v>
      </c>
      <c r="K109" s="4">
        <f t="shared" si="49"/>
        <v>820.458562042269</v>
      </c>
      <c r="L109" s="4">
        <f t="shared" si="69"/>
        <v>44265</v>
      </c>
      <c r="M109" s="4">
        <f t="shared" si="50"/>
        <v>207.62729428094696</v>
      </c>
      <c r="N109" s="4">
        <f t="shared" si="70"/>
        <v>37745</v>
      </c>
      <c r="O109" s="4">
        <f t="shared" si="51"/>
        <v>239.84584987095246</v>
      </c>
      <c r="P109" s="4">
        <f t="shared" si="71"/>
        <v>33557.5</v>
      </c>
      <c r="Q109" s="4">
        <f>$E65+Q65</f>
        <v>79.09644979294409</v>
      </c>
      <c r="R109" s="4">
        <f t="shared" si="52"/>
        <v>43032.5</v>
      </c>
      <c r="S109" s="4">
        <f t="shared" si="53"/>
        <v>379.79942779529193</v>
      </c>
      <c r="T109" s="4">
        <f t="shared" si="54"/>
        <v>41457.5</v>
      </c>
      <c r="U109" s="4">
        <f t="shared" si="55"/>
        <v>395.5362726614844</v>
      </c>
      <c r="V109" s="4">
        <f t="shared" si="56"/>
        <v>43210</v>
      </c>
      <c r="W109" s="4">
        <f t="shared" si="57"/>
        <v>118.3170869322211</v>
      </c>
    </row>
    <row r="110" spans="3:23" ht="12.75">
      <c r="C110">
        <f t="shared" si="64"/>
        <v>150</v>
      </c>
      <c r="D110" s="4">
        <f t="shared" si="65"/>
        <v>0</v>
      </c>
      <c r="E110" s="4">
        <f>$E66+E66</f>
        <v>19.148542155126762</v>
      </c>
      <c r="F110" s="4">
        <f t="shared" si="66"/>
        <v>27302.5</v>
      </c>
      <c r="G110" s="4">
        <f t="shared" si="58"/>
        <v>145.46638514849343</v>
      </c>
      <c r="H110" s="4">
        <f t="shared" si="67"/>
        <v>39772.5</v>
      </c>
      <c r="I110" s="4">
        <f t="shared" si="59"/>
        <v>519.5415902919094</v>
      </c>
      <c r="J110" s="4">
        <f t="shared" si="68"/>
        <v>38122.5</v>
      </c>
      <c r="K110" s="4">
        <f t="shared" si="60"/>
        <v>1084.2215000167473</v>
      </c>
      <c r="L110" s="4">
        <f t="shared" si="69"/>
        <v>50090</v>
      </c>
      <c r="M110" s="4">
        <f t="shared" si="61"/>
        <v>452.1707765615839</v>
      </c>
      <c r="N110" s="4">
        <f t="shared" si="70"/>
        <v>39867.5</v>
      </c>
      <c r="O110" s="4">
        <f t="shared" si="62"/>
        <v>353.03702985450366</v>
      </c>
      <c r="P110" s="4">
        <f t="shared" si="71"/>
        <v>36212.5</v>
      </c>
      <c r="Q110" s="4">
        <f t="shared" si="63"/>
        <v>207.56416980979668</v>
      </c>
      <c r="R110" s="4">
        <f t="shared" si="52"/>
        <v>50617.5</v>
      </c>
      <c r="S110" s="4">
        <f t="shared" si="53"/>
        <v>443.3560902754945</v>
      </c>
      <c r="T110" s="4">
        <f t="shared" si="54"/>
        <v>48612.5</v>
      </c>
      <c r="U110" s="4">
        <f t="shared" si="55"/>
        <v>729.1574837778041</v>
      </c>
      <c r="V110" s="4">
        <f t="shared" si="56"/>
        <v>45522.5</v>
      </c>
      <c r="W110" s="4">
        <f t="shared" si="57"/>
        <v>300.4350625225431</v>
      </c>
    </row>
    <row r="111" spans="3:23" ht="12.75">
      <c r="C111">
        <f t="shared" si="64"/>
        <v>165</v>
      </c>
      <c r="D111" s="4">
        <f t="shared" si="65"/>
        <v>0</v>
      </c>
      <c r="E111" s="4">
        <f t="shared" si="46"/>
        <v>20</v>
      </c>
      <c r="F111" s="4">
        <f t="shared" si="66"/>
        <v>28697.5</v>
      </c>
      <c r="G111" s="4">
        <f t="shared" si="47"/>
        <v>334.6921619010844</v>
      </c>
      <c r="H111" s="4">
        <f t="shared" si="67"/>
        <v>41612.5</v>
      </c>
      <c r="I111" s="4">
        <f t="shared" si="48"/>
        <v>487.10061831861003</v>
      </c>
      <c r="J111" s="4">
        <f t="shared" si="68"/>
        <v>37070</v>
      </c>
      <c r="K111" s="4">
        <f t="shared" si="49"/>
        <v>407.86932528155523</v>
      </c>
      <c r="L111" s="4">
        <f t="shared" si="69"/>
        <v>52325</v>
      </c>
      <c r="M111" s="4">
        <f t="shared" si="50"/>
        <v>318.2207001484488</v>
      </c>
      <c r="N111" s="4">
        <f t="shared" si="70"/>
        <v>41935</v>
      </c>
      <c r="O111" s="4">
        <f t="shared" si="51"/>
        <v>163.40577998671802</v>
      </c>
      <c r="P111" s="4">
        <f t="shared" si="71"/>
        <v>38072.5</v>
      </c>
      <c r="Q111" s="4">
        <f>$E67+Q67</f>
        <v>259.71650592889</v>
      </c>
      <c r="R111" s="4">
        <f t="shared" si="52"/>
        <v>47305</v>
      </c>
      <c r="S111" s="4">
        <f t="shared" si="53"/>
        <v>739.1547618075786</v>
      </c>
      <c r="T111" s="4">
        <f t="shared" si="54"/>
        <v>46165</v>
      </c>
      <c r="U111" s="4">
        <f t="shared" si="55"/>
        <v>252.4871130596428</v>
      </c>
      <c r="V111" s="4">
        <f t="shared" si="56"/>
        <v>47180</v>
      </c>
      <c r="W111" s="4">
        <f t="shared" si="57"/>
        <v>295.9487133502557</v>
      </c>
    </row>
    <row r="112" spans="3:23" ht="12.75">
      <c r="C112">
        <f t="shared" si="64"/>
        <v>180</v>
      </c>
      <c r="D112" s="4">
        <f t="shared" si="65"/>
        <v>0</v>
      </c>
      <c r="E112" s="4">
        <f>$E68+E68</f>
        <v>19.148542155126762</v>
      </c>
      <c r="F112" s="4">
        <f t="shared" si="66"/>
        <v>29660</v>
      </c>
      <c r="G112" s="4">
        <f t="shared" si="58"/>
        <v>247.2540276128364</v>
      </c>
      <c r="H112" s="4">
        <f t="shared" si="67"/>
        <v>41730</v>
      </c>
      <c r="I112" s="4">
        <f t="shared" si="59"/>
        <v>793.4269358048066</v>
      </c>
      <c r="J112" s="4">
        <f t="shared" si="68"/>
        <v>38170</v>
      </c>
      <c r="K112" s="4">
        <f t="shared" si="60"/>
        <v>456.21917104471476</v>
      </c>
      <c r="L112" s="4">
        <f t="shared" si="69"/>
        <v>49792.5</v>
      </c>
      <c r="M112" s="4">
        <f t="shared" si="61"/>
        <v>242.95521860042066</v>
      </c>
      <c r="N112" s="4">
        <f t="shared" si="70"/>
        <v>42722.5</v>
      </c>
      <c r="O112" s="4">
        <f t="shared" si="62"/>
        <v>293.94492122744555</v>
      </c>
      <c r="P112" s="4">
        <f t="shared" si="71"/>
        <v>39267.5</v>
      </c>
      <c r="Q112" s="4">
        <f t="shared" si="63"/>
        <v>227.82489154250806</v>
      </c>
      <c r="R112" s="4">
        <f t="shared" si="52"/>
        <v>48552.5</v>
      </c>
      <c r="S112" s="4">
        <f t="shared" si="53"/>
        <v>516.3944232683249</v>
      </c>
      <c r="T112" s="4">
        <f t="shared" si="54"/>
        <v>46380</v>
      </c>
      <c r="U112" s="4">
        <f t="shared" si="55"/>
        <v>212.1205620828543</v>
      </c>
      <c r="V112" s="4">
        <f t="shared" si="56"/>
        <v>47675</v>
      </c>
      <c r="W112" s="4">
        <f t="shared" si="57"/>
        <v>284.93766733785066</v>
      </c>
    </row>
    <row r="113" spans="3:23" ht="12.75">
      <c r="C113">
        <f t="shared" si="64"/>
        <v>195</v>
      </c>
      <c r="D113" s="4">
        <f t="shared" si="65"/>
        <v>0</v>
      </c>
      <c r="E113" s="4">
        <f t="shared" si="46"/>
        <v>10</v>
      </c>
      <c r="F113" s="4">
        <f t="shared" si="66"/>
        <v>30425</v>
      </c>
      <c r="G113" s="4">
        <f t="shared" si="47"/>
        <v>332.350474771816</v>
      </c>
      <c r="H113" s="4">
        <f t="shared" si="67"/>
        <v>43692.5</v>
      </c>
      <c r="I113" s="4">
        <f t="shared" si="48"/>
        <v>269.512129526543</v>
      </c>
      <c r="J113" s="4">
        <f t="shared" si="68"/>
        <v>41735</v>
      </c>
      <c r="K113" s="4">
        <f t="shared" si="49"/>
        <v>851.6551836491642</v>
      </c>
      <c r="L113" s="4">
        <f t="shared" si="69"/>
        <v>51062.5</v>
      </c>
      <c r="M113" s="4">
        <f t="shared" si="50"/>
        <v>212.9262689833426</v>
      </c>
      <c r="N113" s="4">
        <f t="shared" si="70"/>
        <v>42835</v>
      </c>
      <c r="O113" s="4">
        <f t="shared" si="51"/>
        <v>468.85162857678245</v>
      </c>
      <c r="P113" s="4">
        <f t="shared" si="71"/>
        <v>40682.5</v>
      </c>
      <c r="Q113" s="4">
        <f>$E69+Q69</f>
        <v>104.498743710662</v>
      </c>
      <c r="R113" s="4">
        <f t="shared" si="52"/>
        <v>49782.5</v>
      </c>
      <c r="S113" s="4">
        <f t="shared" si="53"/>
        <v>368.45563690772497</v>
      </c>
      <c r="T113" s="4">
        <f t="shared" si="54"/>
        <v>47430</v>
      </c>
      <c r="U113" s="4">
        <f t="shared" si="55"/>
        <v>291.16720054308576</v>
      </c>
      <c r="V113" s="4">
        <f t="shared" si="56"/>
        <v>48395</v>
      </c>
      <c r="W113" s="4">
        <f t="shared" si="57"/>
        <v>519.676273658177</v>
      </c>
    </row>
    <row r="114" spans="3:23" ht="12.75">
      <c r="C114">
        <f t="shared" si="64"/>
        <v>210</v>
      </c>
      <c r="D114" s="4">
        <f t="shared" si="65"/>
        <v>0</v>
      </c>
      <c r="E114" s="4">
        <f>$E70+E70</f>
        <v>19.148542155126762</v>
      </c>
      <c r="F114" s="4">
        <f t="shared" si="66"/>
        <v>31647.5</v>
      </c>
      <c r="G114" s="4">
        <f t="shared" si="58"/>
        <v>422.9344852572382</v>
      </c>
      <c r="H114" s="4">
        <f t="shared" si="67"/>
        <v>46015</v>
      </c>
      <c r="I114" s="4">
        <f t="shared" si="59"/>
        <v>1299.23507919728</v>
      </c>
      <c r="J114" s="4">
        <f t="shared" si="68"/>
        <v>41800</v>
      </c>
      <c r="K114" s="4">
        <f t="shared" si="60"/>
        <v>421.7534392395008</v>
      </c>
      <c r="L114" s="4">
        <f t="shared" si="69"/>
        <v>52580</v>
      </c>
      <c r="M114" s="4">
        <f t="shared" si="61"/>
        <v>461.70810082269537</v>
      </c>
      <c r="N114" s="4">
        <f t="shared" si="70"/>
        <v>44512.5</v>
      </c>
      <c r="O114" s="4">
        <f t="shared" si="62"/>
        <v>274.7157427488204</v>
      </c>
      <c r="P114" s="4">
        <f t="shared" si="71"/>
        <v>45157.5</v>
      </c>
      <c r="Q114" s="4">
        <f t="shared" si="63"/>
        <v>429.81229886657724</v>
      </c>
      <c r="R114" s="4">
        <f t="shared" si="52"/>
        <v>52037.5</v>
      </c>
      <c r="S114" s="4">
        <f t="shared" si="53"/>
        <v>455.29466175614414</v>
      </c>
      <c r="T114" s="4">
        <f t="shared" si="54"/>
        <v>49527.5</v>
      </c>
      <c r="U114" s="4">
        <f t="shared" si="55"/>
        <v>467.97729608212563</v>
      </c>
      <c r="V114" s="4">
        <f t="shared" si="56"/>
        <v>49775</v>
      </c>
      <c r="W114" s="4">
        <f t="shared" si="57"/>
        <v>214.248809471245</v>
      </c>
    </row>
    <row r="115" spans="3:23" ht="12.75">
      <c r="C115">
        <f aca="true" t="shared" si="72" ref="C115:C127">C71</f>
        <v>225</v>
      </c>
      <c r="D115" s="4">
        <f aca="true" t="shared" si="73" ref="D115:D127">D71-$D71</f>
        <v>0</v>
      </c>
      <c r="E115" s="4">
        <f t="shared" si="46"/>
        <v>19.148542155126762</v>
      </c>
      <c r="F115" s="4">
        <f t="shared" si="66"/>
        <v>32672.5</v>
      </c>
      <c r="G115" s="4">
        <f t="shared" si="47"/>
        <v>125.47652874898812</v>
      </c>
      <c r="H115" s="4">
        <f t="shared" si="67"/>
        <v>46562.5</v>
      </c>
      <c r="I115" s="4">
        <f t="shared" si="48"/>
        <v>286.04006160748287</v>
      </c>
      <c r="J115" s="4">
        <f t="shared" si="68"/>
        <v>46662.5</v>
      </c>
      <c r="K115" s="4">
        <f t="shared" si="49"/>
        <v>466.7029910970636</v>
      </c>
      <c r="L115" s="4">
        <f t="shared" si="69"/>
        <v>54105</v>
      </c>
      <c r="M115" s="4">
        <f t="shared" si="50"/>
        <v>237.37169570450396</v>
      </c>
      <c r="N115" s="4">
        <f t="shared" si="70"/>
        <v>46145</v>
      </c>
      <c r="O115" s="4">
        <f t="shared" si="51"/>
        <v>155.71917633714924</v>
      </c>
      <c r="P115" s="4">
        <f t="shared" si="71"/>
        <v>48225</v>
      </c>
      <c r="Q115" s="4">
        <f>$E71+Q71</f>
        <v>395.17985540780444</v>
      </c>
      <c r="R115" s="4">
        <f t="shared" si="52"/>
        <v>54420</v>
      </c>
      <c r="S115" s="4">
        <f t="shared" si="53"/>
        <v>90.55780849927233</v>
      </c>
      <c r="T115" s="4">
        <f t="shared" si="54"/>
        <v>51147.5</v>
      </c>
      <c r="U115" s="4">
        <f t="shared" si="55"/>
        <v>151.2311334834019</v>
      </c>
      <c r="V115" s="4">
        <f t="shared" si="56"/>
        <v>52057.5</v>
      </c>
      <c r="W115" s="4">
        <f t="shared" si="57"/>
        <v>197.72314829983117</v>
      </c>
    </row>
    <row r="116" spans="3:23" ht="12.75">
      <c r="C116">
        <f t="shared" si="72"/>
        <v>240</v>
      </c>
      <c r="D116" s="4">
        <f t="shared" si="73"/>
        <v>0</v>
      </c>
      <c r="E116" s="4">
        <f>$E72+E72</f>
        <v>11.547005383792516</v>
      </c>
      <c r="F116" s="4">
        <f t="shared" si="66"/>
        <v>33980</v>
      </c>
      <c r="G116" s="4">
        <f t="shared" si="58"/>
        <v>471.498743579697</v>
      </c>
      <c r="H116" s="4">
        <f t="shared" si="67"/>
        <v>49322.5</v>
      </c>
      <c r="I116" s="4">
        <f t="shared" si="59"/>
        <v>138.02956745516775</v>
      </c>
      <c r="J116" s="4">
        <f t="shared" si="68"/>
        <v>45822.5</v>
      </c>
      <c r="K116" s="4">
        <f t="shared" si="60"/>
        <v>598.9780767358484</v>
      </c>
      <c r="L116" s="4">
        <f t="shared" si="69"/>
        <v>55660</v>
      </c>
      <c r="M116" s="4">
        <f t="shared" si="61"/>
        <v>238.79710664651714</v>
      </c>
      <c r="N116" s="4">
        <f t="shared" si="70"/>
        <v>47107.5</v>
      </c>
      <c r="O116" s="4">
        <f t="shared" si="62"/>
        <v>278.338479654577</v>
      </c>
      <c r="P116" s="4">
        <f t="shared" si="71"/>
        <v>50732.5</v>
      </c>
      <c r="Q116" s="4">
        <f t="shared" si="63"/>
        <v>225.981737475854</v>
      </c>
      <c r="R116" s="4">
        <f t="shared" si="52"/>
        <v>59265</v>
      </c>
      <c r="S116" s="4">
        <f t="shared" si="53"/>
        <v>326.5018404898942</v>
      </c>
      <c r="T116" s="4">
        <f t="shared" si="54"/>
        <v>52940</v>
      </c>
      <c r="U116" s="4">
        <f t="shared" si="55"/>
        <v>403.4752334734792</v>
      </c>
      <c r="V116" s="4">
        <f t="shared" si="56"/>
        <v>54037.5</v>
      </c>
      <c r="W116" s="4">
        <f t="shared" si="57"/>
        <v>292.05716155724843</v>
      </c>
    </row>
    <row r="117" spans="3:23" ht="12.75">
      <c r="C117">
        <f t="shared" si="72"/>
        <v>255</v>
      </c>
      <c r="D117" s="4">
        <f t="shared" si="73"/>
        <v>0</v>
      </c>
      <c r="E117" s="4">
        <f t="shared" si="46"/>
        <v>0</v>
      </c>
      <c r="F117" s="4">
        <f t="shared" si="66"/>
        <v>34257.5</v>
      </c>
      <c r="G117" s="4">
        <f t="shared" si="47"/>
        <v>189.80252896102306</v>
      </c>
      <c r="H117" s="4">
        <f t="shared" si="67"/>
        <v>49775</v>
      </c>
      <c r="I117" s="4">
        <f t="shared" si="48"/>
        <v>759.3198711127391</v>
      </c>
      <c r="J117" s="4">
        <f t="shared" si="68"/>
        <v>44882.5</v>
      </c>
      <c r="K117" s="4">
        <f t="shared" si="49"/>
        <v>180.80837001274767</v>
      </c>
      <c r="L117" s="4">
        <f t="shared" si="69"/>
        <v>56877.5</v>
      </c>
      <c r="M117" s="4">
        <f t="shared" si="50"/>
        <v>683.4410484209056</v>
      </c>
      <c r="N117" s="4">
        <f t="shared" si="70"/>
        <v>48912.5</v>
      </c>
      <c r="O117" s="4">
        <f t="shared" si="51"/>
        <v>571.0443648847843</v>
      </c>
      <c r="P117" s="4">
        <f t="shared" si="71"/>
        <v>52357.5</v>
      </c>
      <c r="Q117" s="4">
        <f>$E73+Q73</f>
        <v>560.3793358074511</v>
      </c>
      <c r="R117" s="4">
        <f t="shared" si="52"/>
        <v>56317.5</v>
      </c>
      <c r="S117" s="4">
        <f t="shared" si="53"/>
        <v>391.4396505209967</v>
      </c>
      <c r="T117" s="4">
        <f t="shared" si="54"/>
        <v>53735</v>
      </c>
      <c r="U117" s="4">
        <f t="shared" si="55"/>
        <v>444.03453319158257</v>
      </c>
      <c r="V117" s="4">
        <f t="shared" si="56"/>
        <v>54755</v>
      </c>
      <c r="W117" s="4">
        <f t="shared" si="57"/>
        <v>353.5062469980788</v>
      </c>
    </row>
    <row r="118" spans="3:23" ht="12.75">
      <c r="C118">
        <f t="shared" si="72"/>
        <v>270</v>
      </c>
      <c r="D118" s="4">
        <f t="shared" si="73"/>
        <v>0</v>
      </c>
      <c r="E118" s="4">
        <f>$E74+E74</f>
        <v>10</v>
      </c>
      <c r="F118" s="4">
        <f t="shared" si="66"/>
        <v>35042.5</v>
      </c>
      <c r="G118" s="4">
        <f t="shared" si="58"/>
        <v>201.04421270043483</v>
      </c>
      <c r="H118" s="4">
        <f t="shared" si="67"/>
        <v>51837.5</v>
      </c>
      <c r="I118" s="4">
        <f t="shared" si="59"/>
        <v>278.8612787525831</v>
      </c>
      <c r="J118" s="4">
        <f t="shared" si="68"/>
        <v>46150</v>
      </c>
      <c r="K118" s="4">
        <f t="shared" si="60"/>
        <v>424.95039389591403</v>
      </c>
      <c r="L118" s="4">
        <f t="shared" si="69"/>
        <v>58397.5</v>
      </c>
      <c r="M118" s="4">
        <f t="shared" si="61"/>
        <v>432.8629063925344</v>
      </c>
      <c r="N118" s="4">
        <f t="shared" si="70"/>
        <v>49705</v>
      </c>
      <c r="O118" s="4">
        <f t="shared" si="62"/>
        <v>318.72758884101984</v>
      </c>
      <c r="P118" s="4">
        <f t="shared" si="71"/>
        <v>53967.5</v>
      </c>
      <c r="Q118" s="4">
        <f t="shared" si="63"/>
        <v>211.72042311618205</v>
      </c>
      <c r="R118" s="4">
        <f t="shared" si="52"/>
        <v>57645</v>
      </c>
      <c r="S118" s="4">
        <f t="shared" si="53"/>
        <v>549.3268013488466</v>
      </c>
      <c r="T118" s="4">
        <f t="shared" si="54"/>
        <v>54947.5</v>
      </c>
      <c r="U118" s="4">
        <f t="shared" si="55"/>
        <v>173.32508230603463</v>
      </c>
      <c r="V118" s="4">
        <f t="shared" si="56"/>
        <v>55882.5</v>
      </c>
      <c r="W118" s="4">
        <f t="shared" si="57"/>
        <v>325.1562118716424</v>
      </c>
    </row>
    <row r="119" spans="3:23" ht="12.75">
      <c r="C119">
        <f t="shared" si="72"/>
        <v>285</v>
      </c>
      <c r="D119" s="4">
        <f t="shared" si="73"/>
        <v>0</v>
      </c>
      <c r="E119" s="4">
        <f t="shared" si="46"/>
        <v>10</v>
      </c>
      <c r="F119" s="4">
        <f t="shared" si="66"/>
        <v>35517.5</v>
      </c>
      <c r="G119" s="4">
        <f t="shared" si="47"/>
        <v>133.71156384205216</v>
      </c>
      <c r="H119" s="4">
        <f t="shared" si="67"/>
        <v>51665</v>
      </c>
      <c r="I119" s="4">
        <f t="shared" si="48"/>
        <v>169.59546368799678</v>
      </c>
      <c r="J119" s="4">
        <f t="shared" si="68"/>
        <v>46462.5</v>
      </c>
      <c r="K119" s="4">
        <f t="shared" si="49"/>
        <v>642.5473838599502</v>
      </c>
      <c r="L119" s="4">
        <f t="shared" si="69"/>
        <v>58627.5</v>
      </c>
      <c r="M119" s="4">
        <f t="shared" si="50"/>
        <v>424.2453537806551</v>
      </c>
      <c r="N119" s="4">
        <f t="shared" si="70"/>
        <v>50462.5</v>
      </c>
      <c r="O119" s="4">
        <f t="shared" si="51"/>
        <v>493.05737367649715</v>
      </c>
      <c r="P119" s="4">
        <f t="shared" si="71"/>
        <v>54522.5</v>
      </c>
      <c r="Q119" s="4">
        <f>$E75+Q75</f>
        <v>668.6766280852947</v>
      </c>
      <c r="R119" s="4">
        <f t="shared" si="52"/>
        <v>59457.5</v>
      </c>
      <c r="S119" s="4">
        <f t="shared" si="53"/>
        <v>549.8241306452325</v>
      </c>
      <c r="T119" s="4">
        <f t="shared" si="54"/>
        <v>56140</v>
      </c>
      <c r="U119" s="4">
        <f t="shared" si="55"/>
        <v>496.1466176204413</v>
      </c>
      <c r="V119" s="4">
        <f t="shared" si="56"/>
        <v>56415</v>
      </c>
      <c r="W119" s="4">
        <f t="shared" si="57"/>
        <v>483.4959073318531</v>
      </c>
    </row>
    <row r="120" spans="3:23" ht="12.75">
      <c r="C120">
        <f t="shared" si="72"/>
        <v>300</v>
      </c>
      <c r="D120" s="4">
        <f t="shared" si="73"/>
        <v>0</v>
      </c>
      <c r="E120" s="4">
        <f>$E76+E76</f>
        <v>10</v>
      </c>
      <c r="F120" s="4">
        <f t="shared" si="66"/>
        <v>35262.5</v>
      </c>
      <c r="G120" s="4">
        <f t="shared" si="58"/>
        <v>195.87517736293879</v>
      </c>
      <c r="H120" s="4">
        <f t="shared" si="67"/>
        <v>52207.5</v>
      </c>
      <c r="I120" s="4">
        <f t="shared" si="59"/>
        <v>473.89942062948495</v>
      </c>
      <c r="J120" s="4">
        <f t="shared" si="68"/>
        <v>45740</v>
      </c>
      <c r="K120" s="4">
        <f t="shared" si="60"/>
        <v>721.9553682064177</v>
      </c>
      <c r="L120" s="4">
        <f t="shared" si="69"/>
        <v>59107.5</v>
      </c>
      <c r="M120" s="4">
        <f t="shared" si="61"/>
        <v>339.16562759605705</v>
      </c>
      <c r="N120" s="4">
        <f t="shared" si="70"/>
        <v>50202.5</v>
      </c>
      <c r="O120" s="4">
        <f t="shared" si="62"/>
        <v>356.6153201061258</v>
      </c>
      <c r="P120" s="4">
        <f t="shared" si="71"/>
        <v>54067.5</v>
      </c>
      <c r="Q120" s="4">
        <f t="shared" si="63"/>
        <v>579.1660619251775</v>
      </c>
      <c r="R120" s="4">
        <f t="shared" si="52"/>
        <v>59150</v>
      </c>
      <c r="S120" s="4">
        <f t="shared" si="53"/>
        <v>504.4246689942338</v>
      </c>
      <c r="T120" s="4">
        <f t="shared" si="54"/>
        <v>55870</v>
      </c>
      <c r="U120" s="4">
        <f t="shared" si="55"/>
        <v>232.6510487566442</v>
      </c>
      <c r="V120" s="4">
        <f t="shared" si="56"/>
        <v>56697.5</v>
      </c>
      <c r="W120" s="4">
        <f t="shared" si="57"/>
        <v>496.18903353664837</v>
      </c>
    </row>
    <row r="121" spans="3:23" ht="12.75">
      <c r="C121">
        <f t="shared" si="72"/>
        <v>315</v>
      </c>
      <c r="D121" s="4">
        <f t="shared" si="73"/>
        <v>0</v>
      </c>
      <c r="E121" s="4">
        <f t="shared" si="46"/>
        <v>36.51483716701107</v>
      </c>
      <c r="F121" s="4">
        <f t="shared" si="66"/>
        <v>36607.5</v>
      </c>
      <c r="G121" s="4">
        <f t="shared" si="47"/>
        <v>283.6345087778175</v>
      </c>
      <c r="H121" s="4">
        <f t="shared" si="67"/>
        <v>51807.5</v>
      </c>
      <c r="I121" s="4">
        <f t="shared" si="48"/>
        <v>384.4427086576245</v>
      </c>
      <c r="J121" s="4">
        <f t="shared" si="68"/>
        <v>46722.5</v>
      </c>
      <c r="K121" s="4">
        <f t="shared" si="49"/>
        <v>297.70628092985083</v>
      </c>
      <c r="L121" s="4">
        <f t="shared" si="69"/>
        <v>59190</v>
      </c>
      <c r="M121" s="4">
        <f t="shared" si="50"/>
        <v>555.4724593260373</v>
      </c>
      <c r="N121" s="4">
        <f t="shared" si="70"/>
        <v>50827.5</v>
      </c>
      <c r="O121" s="4">
        <f t="shared" si="51"/>
        <v>493.7483929107441</v>
      </c>
      <c r="P121" s="4">
        <f t="shared" si="71"/>
        <v>54917.5</v>
      </c>
      <c r="Q121" s="4">
        <f>$E77+Q77</f>
        <v>208.0599475445286</v>
      </c>
      <c r="R121" s="4">
        <f t="shared" si="52"/>
        <v>65615</v>
      </c>
      <c r="S121" s="4">
        <f t="shared" si="53"/>
        <v>436.2287094636328</v>
      </c>
      <c r="T121" s="4">
        <f t="shared" si="54"/>
        <v>56770</v>
      </c>
      <c r="U121" s="4">
        <f t="shared" si="55"/>
        <v>122.50072372425147</v>
      </c>
      <c r="V121" s="4">
        <f t="shared" si="56"/>
        <v>57292.5</v>
      </c>
      <c r="W121" s="4">
        <f t="shared" si="57"/>
        <v>506.0671492504258</v>
      </c>
    </row>
    <row r="122" spans="3:23" ht="12.75">
      <c r="C122">
        <f t="shared" si="72"/>
        <v>330</v>
      </c>
      <c r="D122" s="4">
        <f t="shared" si="73"/>
        <v>0</v>
      </c>
      <c r="E122" s="4">
        <f>$E78+E78</f>
        <v>10</v>
      </c>
      <c r="F122" s="4">
        <f t="shared" si="66"/>
        <v>36242.5</v>
      </c>
      <c r="G122" s="4">
        <f t="shared" si="58"/>
        <v>30.166114784235834</v>
      </c>
      <c r="H122" s="4">
        <f t="shared" si="67"/>
        <v>53822.5</v>
      </c>
      <c r="I122" s="4">
        <f t="shared" si="59"/>
        <v>199.67922333931784</v>
      </c>
      <c r="J122" s="4">
        <f t="shared" si="68"/>
        <v>45627.5</v>
      </c>
      <c r="K122" s="4">
        <f t="shared" si="60"/>
        <v>588.8378770400792</v>
      </c>
      <c r="L122" s="4">
        <f t="shared" si="69"/>
        <v>58795</v>
      </c>
      <c r="M122" s="4">
        <f t="shared" si="61"/>
        <v>547.8551065124714</v>
      </c>
      <c r="N122" s="4">
        <f t="shared" si="70"/>
        <v>50515</v>
      </c>
      <c r="O122" s="4">
        <f t="shared" si="62"/>
        <v>156.07944929738127</v>
      </c>
      <c r="P122" s="4">
        <f t="shared" si="71"/>
        <v>53837.5</v>
      </c>
      <c r="Q122" s="4">
        <f t="shared" si="63"/>
        <v>111.7707825203131</v>
      </c>
      <c r="R122" s="4">
        <f t="shared" si="52"/>
        <v>59655</v>
      </c>
      <c r="S122" s="4">
        <f t="shared" si="53"/>
        <v>290.3506614676055</v>
      </c>
      <c r="T122" s="4">
        <f t="shared" si="54"/>
        <v>56060</v>
      </c>
      <c r="U122" s="4">
        <f t="shared" si="55"/>
        <v>254.84995497297973</v>
      </c>
      <c r="V122" s="4">
        <f t="shared" si="56"/>
        <v>57242.5</v>
      </c>
      <c r="W122" s="4">
        <f t="shared" si="57"/>
        <v>278.4349404642111</v>
      </c>
    </row>
    <row r="123" spans="3:23" ht="12.75">
      <c r="C123">
        <f t="shared" si="72"/>
        <v>345</v>
      </c>
      <c r="D123" s="4">
        <f t="shared" si="73"/>
        <v>0</v>
      </c>
      <c r="E123" s="4">
        <f t="shared" si="46"/>
        <v>20</v>
      </c>
      <c r="F123" s="4">
        <f t="shared" si="66"/>
        <v>35737.5</v>
      </c>
      <c r="G123" s="4">
        <f t="shared" si="47"/>
        <v>416.15062887226134</v>
      </c>
      <c r="H123" s="4">
        <f t="shared" si="67"/>
        <v>53035</v>
      </c>
      <c r="I123" s="4">
        <f t="shared" si="48"/>
        <v>222.60291625469299</v>
      </c>
      <c r="J123" s="4">
        <f t="shared" si="68"/>
        <v>45702.5</v>
      </c>
      <c r="K123" s="4">
        <f t="shared" si="49"/>
        <v>364.71819801075895</v>
      </c>
      <c r="L123" s="4">
        <f t="shared" si="69"/>
        <v>59800</v>
      </c>
      <c r="M123" s="4">
        <f t="shared" si="50"/>
        <v>405.68505994877626</v>
      </c>
      <c r="N123" s="4">
        <f t="shared" si="70"/>
        <v>51312.5</v>
      </c>
      <c r="O123" s="4">
        <f t="shared" si="51"/>
        <v>413.92862405793096</v>
      </c>
      <c r="P123" s="4">
        <f t="shared" si="71"/>
        <v>55025</v>
      </c>
      <c r="Q123" s="4">
        <f>$E79+Q79</f>
        <v>348.32922821811695</v>
      </c>
      <c r="R123" s="4">
        <f t="shared" si="52"/>
        <v>60225</v>
      </c>
      <c r="S123" s="4">
        <f t="shared" si="53"/>
        <v>493.2528668650951</v>
      </c>
      <c r="T123" s="4">
        <f t="shared" si="54"/>
        <v>56752.5</v>
      </c>
      <c r="U123" s="4">
        <f t="shared" si="55"/>
        <v>287.65386124933804</v>
      </c>
      <c r="V123" s="4">
        <f t="shared" si="56"/>
        <v>58132.5</v>
      </c>
      <c r="W123" s="4">
        <f t="shared" si="57"/>
        <v>415.2468383590426</v>
      </c>
    </row>
    <row r="124" spans="3:23" ht="12.75">
      <c r="C124">
        <f t="shared" si="72"/>
        <v>360</v>
      </c>
      <c r="D124" s="4">
        <f t="shared" si="73"/>
        <v>0</v>
      </c>
      <c r="E124" s="4">
        <f>$E80+E80</f>
        <v>19.148542155126762</v>
      </c>
      <c r="F124" s="4">
        <f t="shared" si="66"/>
        <v>34582.5</v>
      </c>
      <c r="G124" s="4">
        <f t="shared" si="58"/>
        <v>269.3177342612721</v>
      </c>
      <c r="H124" s="4">
        <f t="shared" si="67"/>
        <v>52130</v>
      </c>
      <c r="I124" s="4">
        <f t="shared" si="59"/>
        <v>173.56105916327067</v>
      </c>
      <c r="J124" s="4">
        <f t="shared" si="68"/>
        <v>45475</v>
      </c>
      <c r="K124" s="4">
        <f t="shared" si="60"/>
        <v>401.09906807855367</v>
      </c>
      <c r="L124" s="4">
        <f t="shared" si="69"/>
        <v>58512.5</v>
      </c>
      <c r="M124" s="4">
        <f t="shared" si="61"/>
        <v>625.2581726591028</v>
      </c>
      <c r="N124" s="4">
        <f t="shared" si="70"/>
        <v>50485</v>
      </c>
      <c r="O124" s="4">
        <f t="shared" si="62"/>
        <v>317.40268648675413</v>
      </c>
      <c r="P124" s="4">
        <f t="shared" si="71"/>
        <v>54537.5</v>
      </c>
      <c r="Q124" s="4">
        <f t="shared" si="63"/>
        <v>391.36828185649983</v>
      </c>
      <c r="R124" s="4">
        <f t="shared" si="52"/>
        <v>60130</v>
      </c>
      <c r="S124" s="4">
        <f t="shared" si="53"/>
        <v>675.0753354393469</v>
      </c>
      <c r="T124" s="4">
        <f t="shared" si="54"/>
        <v>55975</v>
      </c>
      <c r="U124" s="4">
        <f t="shared" si="55"/>
        <v>533.0482436874726</v>
      </c>
      <c r="V124" s="4">
        <f t="shared" si="56"/>
        <v>57075</v>
      </c>
      <c r="W124" s="4">
        <f t="shared" si="57"/>
        <v>205.59722891668997</v>
      </c>
    </row>
    <row r="125" spans="3:23" ht="12.75">
      <c r="C125">
        <f t="shared" si="72"/>
        <v>375</v>
      </c>
      <c r="D125" s="4">
        <f t="shared" si="73"/>
        <v>0</v>
      </c>
      <c r="E125" s="4">
        <f t="shared" si="46"/>
        <v>10</v>
      </c>
      <c r="F125" s="4">
        <f t="shared" si="66"/>
        <v>34005</v>
      </c>
      <c r="G125" s="4">
        <f t="shared" si="47"/>
        <v>227.01726659579128</v>
      </c>
      <c r="H125" s="4">
        <f t="shared" si="67"/>
        <v>52132.5</v>
      </c>
      <c r="I125" s="4">
        <f t="shared" si="48"/>
        <v>511.1620293937506</v>
      </c>
      <c r="J125" s="4">
        <f t="shared" si="68"/>
        <v>44252.5</v>
      </c>
      <c r="K125" s="4">
        <f t="shared" si="49"/>
        <v>291.9378562220979</v>
      </c>
      <c r="L125" s="4">
        <f t="shared" si="69"/>
        <v>57567.5</v>
      </c>
      <c r="M125" s="4">
        <f t="shared" si="50"/>
        <v>601.9645438940797</v>
      </c>
      <c r="N125" s="4">
        <f t="shared" si="70"/>
        <v>50342.5</v>
      </c>
      <c r="O125" s="4">
        <f t="shared" si="51"/>
        <v>246.24676163629638</v>
      </c>
      <c r="P125" s="4">
        <f t="shared" si="71"/>
        <v>54122.5</v>
      </c>
      <c r="Q125" s="4">
        <f>$E81+Q81</f>
        <v>234.05603390145973</v>
      </c>
      <c r="R125" s="4">
        <f t="shared" si="52"/>
        <v>59162.5</v>
      </c>
      <c r="S125" s="4">
        <f t="shared" si="53"/>
        <v>380.8545818087983</v>
      </c>
      <c r="T125" s="4">
        <f t="shared" si="54"/>
        <v>55310</v>
      </c>
      <c r="U125" s="4">
        <f t="shared" si="55"/>
        <v>366.14401559488704</v>
      </c>
      <c r="V125" s="4">
        <f t="shared" si="56"/>
        <v>56752.5</v>
      </c>
      <c r="W125" s="4">
        <f t="shared" si="57"/>
        <v>213.96570691543306</v>
      </c>
    </row>
    <row r="126" spans="3:23" ht="12.75">
      <c r="C126">
        <f t="shared" si="72"/>
        <v>390</v>
      </c>
      <c r="D126" s="4">
        <f t="shared" si="73"/>
        <v>0</v>
      </c>
      <c r="E126" s="4">
        <f>$E82+E82</f>
        <v>36.51483716701107</v>
      </c>
      <c r="F126" s="4">
        <f t="shared" si="66"/>
        <v>33592.5</v>
      </c>
      <c r="G126" s="4">
        <f t="shared" si="58"/>
        <v>428.247255855927</v>
      </c>
      <c r="H126" s="4">
        <f t="shared" si="67"/>
        <v>52035</v>
      </c>
      <c r="I126" s="4">
        <f t="shared" si="59"/>
        <v>481.6147321116293</v>
      </c>
      <c r="J126" s="4">
        <f t="shared" si="68"/>
        <v>44745</v>
      </c>
      <c r="K126" s="4">
        <f t="shared" si="60"/>
        <v>534.170848013935</v>
      </c>
      <c r="L126" s="4">
        <f t="shared" si="69"/>
        <v>56490</v>
      </c>
      <c r="M126" s="4">
        <f t="shared" si="61"/>
        <v>596.588350374869</v>
      </c>
      <c r="N126" s="4">
        <f t="shared" si="70"/>
        <v>48337.5</v>
      </c>
      <c r="O126" s="4">
        <f t="shared" si="62"/>
        <v>335.26162465444503</v>
      </c>
      <c r="P126" s="4">
        <f t="shared" si="71"/>
        <v>50777.5</v>
      </c>
      <c r="Q126" s="4">
        <f t="shared" si="63"/>
        <v>224.06882092393306</v>
      </c>
      <c r="R126" s="4">
        <f t="shared" si="52"/>
        <v>57867.5</v>
      </c>
      <c r="S126" s="4">
        <f t="shared" si="53"/>
        <v>157.15186291684333</v>
      </c>
      <c r="T126" s="4">
        <f t="shared" si="54"/>
        <v>53812.5</v>
      </c>
      <c r="U126" s="4">
        <f t="shared" si="55"/>
        <v>326.30232872919623</v>
      </c>
      <c r="V126" s="4">
        <f t="shared" si="56"/>
        <v>55332.5</v>
      </c>
      <c r="W126" s="4">
        <f t="shared" si="57"/>
        <v>314.0473214988462</v>
      </c>
    </row>
    <row r="127" spans="3:23" ht="12.75">
      <c r="C127">
        <f t="shared" si="72"/>
        <v>0</v>
      </c>
      <c r="D127" s="4">
        <f t="shared" si="73"/>
        <v>0</v>
      </c>
      <c r="E127" s="4">
        <f t="shared" si="46"/>
        <v>0</v>
      </c>
      <c r="F127" s="4">
        <f t="shared" si="66"/>
        <v>0</v>
      </c>
      <c r="G127" s="4">
        <f t="shared" si="47"/>
        <v>0</v>
      </c>
      <c r="H127" s="4">
        <f t="shared" si="67"/>
        <v>0</v>
      </c>
      <c r="I127" s="4">
        <f t="shared" si="48"/>
        <v>0</v>
      </c>
      <c r="J127" s="4">
        <f t="shared" si="68"/>
        <v>0</v>
      </c>
      <c r="K127" s="4">
        <f t="shared" si="49"/>
        <v>0</v>
      </c>
      <c r="L127" s="4">
        <f t="shared" si="69"/>
        <v>0</v>
      </c>
      <c r="M127" s="4">
        <f t="shared" si="50"/>
        <v>0</v>
      </c>
      <c r="N127" s="4">
        <f t="shared" si="70"/>
        <v>0</v>
      </c>
      <c r="O127" s="4">
        <f t="shared" si="51"/>
        <v>0</v>
      </c>
      <c r="P127" s="4">
        <f t="shared" si="71"/>
        <v>0</v>
      </c>
      <c r="Q127" s="4">
        <f aca="true" t="shared" si="74" ref="Q127:Q137">$E83+Q83</f>
        <v>0</v>
      </c>
      <c r="R127" s="4">
        <f t="shared" si="52"/>
        <v>0</v>
      </c>
      <c r="S127" s="4">
        <f t="shared" si="53"/>
        <v>0</v>
      </c>
      <c r="T127" s="4">
        <f t="shared" si="54"/>
        <v>0</v>
      </c>
      <c r="U127" s="4">
        <f t="shared" si="55"/>
        <v>0</v>
      </c>
      <c r="V127" s="4">
        <f t="shared" si="56"/>
        <v>0</v>
      </c>
      <c r="W127" s="4">
        <f t="shared" si="57"/>
        <v>0</v>
      </c>
    </row>
    <row r="128" spans="3:23" ht="12.75">
      <c r="C128">
        <f aca="true" t="shared" si="75" ref="C128:C137">C84</f>
        <v>0</v>
      </c>
      <c r="D128" s="4">
        <f aca="true" t="shared" si="76" ref="D128:D137">D84-$D84</f>
        <v>0</v>
      </c>
      <c r="E128" s="4">
        <f t="shared" si="46"/>
        <v>0</v>
      </c>
      <c r="F128" s="4">
        <f aca="true" t="shared" si="77" ref="F128:F137">F84-$D84</f>
        <v>0</v>
      </c>
      <c r="G128" s="4">
        <f t="shared" si="47"/>
        <v>0</v>
      </c>
      <c r="H128" s="4">
        <f aca="true" t="shared" si="78" ref="H128:H137">H84-$D84</f>
        <v>0</v>
      </c>
      <c r="I128" s="4">
        <f t="shared" si="48"/>
        <v>0</v>
      </c>
      <c r="J128" s="4">
        <f aca="true" t="shared" si="79" ref="J128:J137">J84-$D84</f>
        <v>0</v>
      </c>
      <c r="K128" s="4">
        <f t="shared" si="49"/>
        <v>0</v>
      </c>
      <c r="L128" s="4">
        <f aca="true" t="shared" si="80" ref="L128:L137">L84-$D84</f>
        <v>0</v>
      </c>
      <c r="M128" s="4">
        <f t="shared" si="50"/>
        <v>0</v>
      </c>
      <c r="N128" s="4">
        <f aca="true" t="shared" si="81" ref="N128:N137">N84-$D84</f>
        <v>0</v>
      </c>
      <c r="O128" s="4">
        <f t="shared" si="51"/>
        <v>0</v>
      </c>
      <c r="P128" s="4">
        <f aca="true" t="shared" si="82" ref="P128:P137">P84-$D84</f>
        <v>0</v>
      </c>
      <c r="Q128" s="4">
        <f t="shared" si="74"/>
        <v>0</v>
      </c>
      <c r="R128" s="4">
        <f t="shared" si="52"/>
        <v>0</v>
      </c>
      <c r="S128" s="4">
        <f t="shared" si="53"/>
        <v>0</v>
      </c>
      <c r="T128" s="4">
        <f t="shared" si="54"/>
        <v>0</v>
      </c>
      <c r="U128" s="4">
        <f t="shared" si="55"/>
        <v>0</v>
      </c>
      <c r="V128" s="4">
        <f t="shared" si="56"/>
        <v>0</v>
      </c>
      <c r="W128" s="4">
        <f aca="true" t="shared" si="83" ref="W128:W136">$E84+W84</f>
        <v>0</v>
      </c>
    </row>
    <row r="129" spans="3:23" ht="12.75">
      <c r="C129">
        <f t="shared" si="75"/>
        <v>0</v>
      </c>
      <c r="D129" s="4">
        <f t="shared" si="76"/>
        <v>0</v>
      </c>
      <c r="E129" s="4">
        <f t="shared" si="46"/>
        <v>0</v>
      </c>
      <c r="F129" s="4">
        <f t="shared" si="77"/>
        <v>0</v>
      </c>
      <c r="G129" s="4">
        <f t="shared" si="47"/>
        <v>0</v>
      </c>
      <c r="H129" s="4">
        <f t="shared" si="78"/>
        <v>0</v>
      </c>
      <c r="I129" s="4">
        <f t="shared" si="48"/>
        <v>0</v>
      </c>
      <c r="J129" s="4">
        <f t="shared" si="79"/>
        <v>0</v>
      </c>
      <c r="K129" s="4">
        <f t="shared" si="49"/>
        <v>0</v>
      </c>
      <c r="L129" s="4">
        <f t="shared" si="80"/>
        <v>0</v>
      </c>
      <c r="M129" s="4">
        <f t="shared" si="50"/>
        <v>0</v>
      </c>
      <c r="N129" s="4">
        <f t="shared" si="81"/>
        <v>0</v>
      </c>
      <c r="O129" s="4">
        <f t="shared" si="51"/>
        <v>0</v>
      </c>
      <c r="P129" s="4">
        <f t="shared" si="82"/>
        <v>0</v>
      </c>
      <c r="Q129" s="4">
        <f t="shared" si="74"/>
        <v>0</v>
      </c>
      <c r="R129" s="4">
        <f t="shared" si="52"/>
        <v>0</v>
      </c>
      <c r="S129" s="4">
        <f t="shared" si="53"/>
        <v>0</v>
      </c>
      <c r="T129" s="4">
        <f t="shared" si="54"/>
        <v>0</v>
      </c>
      <c r="U129" s="4">
        <f t="shared" si="55"/>
        <v>0</v>
      </c>
      <c r="V129" s="4">
        <f t="shared" si="56"/>
        <v>0</v>
      </c>
      <c r="W129" s="4">
        <f t="shared" si="83"/>
        <v>0</v>
      </c>
    </row>
    <row r="130" spans="2:23" ht="12.75">
      <c r="B130" s="2"/>
      <c r="C130">
        <f t="shared" si="75"/>
        <v>0</v>
      </c>
      <c r="D130" s="4">
        <f t="shared" si="76"/>
        <v>0</v>
      </c>
      <c r="E130" s="4">
        <f t="shared" si="46"/>
        <v>0</v>
      </c>
      <c r="F130" s="4">
        <f t="shared" si="77"/>
        <v>0</v>
      </c>
      <c r="G130" s="4">
        <f t="shared" si="47"/>
        <v>0</v>
      </c>
      <c r="H130" s="4">
        <f t="shared" si="78"/>
        <v>0</v>
      </c>
      <c r="I130" s="4">
        <f t="shared" si="48"/>
        <v>0</v>
      </c>
      <c r="J130" s="4">
        <f t="shared" si="79"/>
        <v>0</v>
      </c>
      <c r="K130" s="4">
        <f t="shared" si="49"/>
        <v>0</v>
      </c>
      <c r="L130" s="4">
        <f t="shared" si="80"/>
        <v>0</v>
      </c>
      <c r="M130" s="4">
        <f t="shared" si="50"/>
        <v>0</v>
      </c>
      <c r="N130" s="4">
        <f t="shared" si="81"/>
        <v>0</v>
      </c>
      <c r="O130" s="4">
        <f t="shared" si="51"/>
        <v>0</v>
      </c>
      <c r="P130" s="4">
        <f t="shared" si="82"/>
        <v>0</v>
      </c>
      <c r="Q130" s="4">
        <f t="shared" si="74"/>
        <v>0</v>
      </c>
      <c r="R130" s="4">
        <f t="shared" si="52"/>
        <v>0</v>
      </c>
      <c r="S130" s="4">
        <f t="shared" si="53"/>
        <v>0</v>
      </c>
      <c r="T130" s="4">
        <f t="shared" si="54"/>
        <v>0</v>
      </c>
      <c r="U130" s="4">
        <f t="shared" si="55"/>
        <v>0</v>
      </c>
      <c r="V130" s="4">
        <f t="shared" si="56"/>
        <v>0</v>
      </c>
      <c r="W130" s="4">
        <f t="shared" si="83"/>
        <v>0</v>
      </c>
    </row>
    <row r="131" spans="3:23" ht="12.75">
      <c r="C131">
        <f t="shared" si="75"/>
        <v>0</v>
      </c>
      <c r="D131" s="4">
        <f t="shared" si="76"/>
        <v>0</v>
      </c>
      <c r="E131" s="4">
        <f t="shared" si="46"/>
        <v>0</v>
      </c>
      <c r="F131" s="4">
        <f t="shared" si="77"/>
        <v>0</v>
      </c>
      <c r="G131" s="4">
        <f t="shared" si="47"/>
        <v>0</v>
      </c>
      <c r="H131" s="4">
        <f t="shared" si="78"/>
        <v>0</v>
      </c>
      <c r="I131" s="4">
        <f t="shared" si="48"/>
        <v>0</v>
      </c>
      <c r="J131" s="4">
        <f t="shared" si="79"/>
        <v>0</v>
      </c>
      <c r="K131" s="4">
        <f t="shared" si="49"/>
        <v>0</v>
      </c>
      <c r="L131" s="4">
        <f t="shared" si="80"/>
        <v>0</v>
      </c>
      <c r="M131" s="4">
        <f t="shared" si="50"/>
        <v>0</v>
      </c>
      <c r="N131" s="4">
        <f t="shared" si="81"/>
        <v>0</v>
      </c>
      <c r="O131" s="4">
        <f t="shared" si="51"/>
        <v>0</v>
      </c>
      <c r="P131" s="4">
        <f t="shared" si="82"/>
        <v>0</v>
      </c>
      <c r="Q131" s="4">
        <f t="shared" si="74"/>
        <v>0</v>
      </c>
      <c r="R131" s="4">
        <f t="shared" si="52"/>
        <v>0</v>
      </c>
      <c r="S131" s="4">
        <f t="shared" si="53"/>
        <v>0</v>
      </c>
      <c r="T131" s="4">
        <f t="shared" si="54"/>
        <v>0</v>
      </c>
      <c r="U131" s="4">
        <f t="shared" si="55"/>
        <v>0</v>
      </c>
      <c r="V131" s="4">
        <f t="shared" si="56"/>
        <v>0</v>
      </c>
      <c r="W131" s="4">
        <f t="shared" si="83"/>
        <v>0</v>
      </c>
    </row>
    <row r="132" spans="3:23" ht="12.75">
      <c r="C132">
        <f t="shared" si="75"/>
        <v>0</v>
      </c>
      <c r="D132" s="4">
        <f t="shared" si="76"/>
        <v>0</v>
      </c>
      <c r="E132" s="4">
        <f t="shared" si="46"/>
        <v>0</v>
      </c>
      <c r="F132" s="4">
        <f t="shared" si="77"/>
        <v>0</v>
      </c>
      <c r="G132" s="4">
        <f t="shared" si="47"/>
        <v>0</v>
      </c>
      <c r="H132" s="4">
        <f t="shared" si="78"/>
        <v>0</v>
      </c>
      <c r="I132" s="4">
        <f t="shared" si="48"/>
        <v>0</v>
      </c>
      <c r="J132" s="4">
        <f t="shared" si="79"/>
        <v>0</v>
      </c>
      <c r="K132" s="4">
        <f t="shared" si="49"/>
        <v>0</v>
      </c>
      <c r="L132" s="4">
        <f t="shared" si="80"/>
        <v>0</v>
      </c>
      <c r="M132" s="4">
        <f t="shared" si="50"/>
        <v>0</v>
      </c>
      <c r="N132" s="4">
        <f t="shared" si="81"/>
        <v>0</v>
      </c>
      <c r="O132" s="4">
        <f t="shared" si="51"/>
        <v>0</v>
      </c>
      <c r="P132" s="4">
        <f t="shared" si="82"/>
        <v>0</v>
      </c>
      <c r="Q132" s="4">
        <f t="shared" si="74"/>
        <v>0</v>
      </c>
      <c r="R132" s="4">
        <f t="shared" si="52"/>
        <v>0</v>
      </c>
      <c r="S132" s="4">
        <f t="shared" si="53"/>
        <v>0</v>
      </c>
      <c r="T132" s="4">
        <f t="shared" si="54"/>
        <v>0</v>
      </c>
      <c r="U132" s="4">
        <f t="shared" si="55"/>
        <v>0</v>
      </c>
      <c r="V132" s="4">
        <f t="shared" si="56"/>
        <v>0</v>
      </c>
      <c r="W132" s="4">
        <f>$E88+W88</f>
        <v>0</v>
      </c>
    </row>
    <row r="133" spans="3:23" ht="12.75">
      <c r="C133">
        <f t="shared" si="75"/>
        <v>0</v>
      </c>
      <c r="D133" s="4">
        <f t="shared" si="76"/>
        <v>0</v>
      </c>
      <c r="E133" s="4">
        <f t="shared" si="46"/>
        <v>0</v>
      </c>
      <c r="F133" s="4">
        <f t="shared" si="77"/>
        <v>0</v>
      </c>
      <c r="G133" s="4">
        <f t="shared" si="47"/>
        <v>0</v>
      </c>
      <c r="H133" s="4">
        <f t="shared" si="78"/>
        <v>0</v>
      </c>
      <c r="I133" s="4">
        <f t="shared" si="48"/>
        <v>0</v>
      </c>
      <c r="J133" s="4">
        <f t="shared" si="79"/>
        <v>0</v>
      </c>
      <c r="K133" s="4">
        <f t="shared" si="49"/>
        <v>0</v>
      </c>
      <c r="L133" s="4">
        <f t="shared" si="80"/>
        <v>0</v>
      </c>
      <c r="M133" s="4">
        <f t="shared" si="50"/>
        <v>0</v>
      </c>
      <c r="N133" s="4">
        <f t="shared" si="81"/>
        <v>0</v>
      </c>
      <c r="O133" s="4">
        <f t="shared" si="51"/>
        <v>0</v>
      </c>
      <c r="P133" s="4">
        <f t="shared" si="82"/>
        <v>0</v>
      </c>
      <c r="Q133" s="4">
        <f t="shared" si="74"/>
        <v>0</v>
      </c>
      <c r="R133" s="4">
        <f t="shared" si="52"/>
        <v>0</v>
      </c>
      <c r="S133" s="4">
        <f t="shared" si="53"/>
        <v>0</v>
      </c>
      <c r="T133" s="4">
        <f t="shared" si="54"/>
        <v>0</v>
      </c>
      <c r="U133" s="4">
        <f t="shared" si="55"/>
        <v>0</v>
      </c>
      <c r="V133" s="4">
        <f t="shared" si="56"/>
        <v>0</v>
      </c>
      <c r="W133" s="4">
        <f t="shared" si="83"/>
        <v>0</v>
      </c>
    </row>
    <row r="134" spans="3:23" ht="12.75">
      <c r="C134">
        <f t="shared" si="75"/>
        <v>0</v>
      </c>
      <c r="D134" s="4">
        <f t="shared" si="76"/>
        <v>0</v>
      </c>
      <c r="E134" s="4">
        <f t="shared" si="46"/>
        <v>0</v>
      </c>
      <c r="F134" s="4">
        <f t="shared" si="77"/>
        <v>0</v>
      </c>
      <c r="G134" s="4">
        <f t="shared" si="47"/>
        <v>0</v>
      </c>
      <c r="H134" s="4">
        <f t="shared" si="78"/>
        <v>0</v>
      </c>
      <c r="I134" s="4">
        <f t="shared" si="48"/>
        <v>0</v>
      </c>
      <c r="J134" s="4">
        <f t="shared" si="79"/>
        <v>0</v>
      </c>
      <c r="K134" s="4">
        <f t="shared" si="49"/>
        <v>0</v>
      </c>
      <c r="L134" s="4">
        <f t="shared" si="80"/>
        <v>0</v>
      </c>
      <c r="M134" s="4">
        <f t="shared" si="50"/>
        <v>0</v>
      </c>
      <c r="N134" s="4">
        <f t="shared" si="81"/>
        <v>0</v>
      </c>
      <c r="O134" s="4">
        <f t="shared" si="51"/>
        <v>0</v>
      </c>
      <c r="P134" s="4">
        <f t="shared" si="82"/>
        <v>0</v>
      </c>
      <c r="Q134" s="4">
        <f t="shared" si="74"/>
        <v>0</v>
      </c>
      <c r="R134" s="4">
        <f t="shared" si="52"/>
        <v>0</v>
      </c>
      <c r="S134" s="4">
        <f t="shared" si="53"/>
        <v>0</v>
      </c>
      <c r="T134" s="4">
        <f t="shared" si="54"/>
        <v>0</v>
      </c>
      <c r="U134" s="4">
        <f t="shared" si="55"/>
        <v>0</v>
      </c>
      <c r="V134" s="4">
        <f t="shared" si="56"/>
        <v>0</v>
      </c>
      <c r="W134" s="4">
        <f t="shared" si="83"/>
        <v>0</v>
      </c>
    </row>
    <row r="135" spans="3:23" ht="12.75">
      <c r="C135">
        <f t="shared" si="75"/>
        <v>0</v>
      </c>
      <c r="D135" s="4">
        <f t="shared" si="76"/>
        <v>0</v>
      </c>
      <c r="E135" s="4">
        <f t="shared" si="46"/>
        <v>0</v>
      </c>
      <c r="F135" s="4">
        <f t="shared" si="77"/>
        <v>0</v>
      </c>
      <c r="G135" s="4">
        <f t="shared" si="47"/>
        <v>0</v>
      </c>
      <c r="H135" s="4">
        <f t="shared" si="78"/>
        <v>0</v>
      </c>
      <c r="I135" s="4">
        <f t="shared" si="48"/>
        <v>0</v>
      </c>
      <c r="J135" s="4">
        <f t="shared" si="79"/>
        <v>0</v>
      </c>
      <c r="K135" s="4">
        <f t="shared" si="49"/>
        <v>0</v>
      </c>
      <c r="L135" s="4">
        <f t="shared" si="80"/>
        <v>0</v>
      </c>
      <c r="M135" s="4">
        <f t="shared" si="50"/>
        <v>0</v>
      </c>
      <c r="N135" s="4">
        <f t="shared" si="81"/>
        <v>0</v>
      </c>
      <c r="O135" s="4">
        <f t="shared" si="51"/>
        <v>0</v>
      </c>
      <c r="P135" s="4">
        <f t="shared" si="82"/>
        <v>0</v>
      </c>
      <c r="Q135" s="4">
        <f t="shared" si="74"/>
        <v>0</v>
      </c>
      <c r="R135" s="4">
        <f t="shared" si="52"/>
        <v>0</v>
      </c>
      <c r="S135" s="4">
        <f t="shared" si="53"/>
        <v>0</v>
      </c>
      <c r="T135" s="4">
        <f t="shared" si="54"/>
        <v>0</v>
      </c>
      <c r="U135" s="4">
        <f t="shared" si="55"/>
        <v>0</v>
      </c>
      <c r="V135" s="4">
        <f t="shared" si="56"/>
        <v>0</v>
      </c>
      <c r="W135" s="4">
        <f t="shared" si="83"/>
        <v>0</v>
      </c>
    </row>
    <row r="136" spans="3:23" ht="12.75">
      <c r="C136">
        <f t="shared" si="75"/>
        <v>0</v>
      </c>
      <c r="D136" s="4">
        <f t="shared" si="76"/>
        <v>0</v>
      </c>
      <c r="E136" s="4">
        <f t="shared" si="46"/>
        <v>0</v>
      </c>
      <c r="F136" s="4">
        <f t="shared" si="77"/>
        <v>0</v>
      </c>
      <c r="G136" s="4">
        <f t="shared" si="47"/>
        <v>0</v>
      </c>
      <c r="H136" s="4">
        <f t="shared" si="78"/>
        <v>0</v>
      </c>
      <c r="I136" s="4">
        <f t="shared" si="48"/>
        <v>0</v>
      </c>
      <c r="J136" s="4">
        <f t="shared" si="79"/>
        <v>0</v>
      </c>
      <c r="K136" s="4">
        <f t="shared" si="49"/>
        <v>0</v>
      </c>
      <c r="L136" s="4">
        <f t="shared" si="80"/>
        <v>0</v>
      </c>
      <c r="M136" s="4">
        <f t="shared" si="50"/>
        <v>0</v>
      </c>
      <c r="N136" s="4">
        <f t="shared" si="81"/>
        <v>0</v>
      </c>
      <c r="O136" s="4">
        <f t="shared" si="51"/>
        <v>0</v>
      </c>
      <c r="P136" s="4">
        <f t="shared" si="82"/>
        <v>0</v>
      </c>
      <c r="Q136" s="4">
        <f t="shared" si="74"/>
        <v>0</v>
      </c>
      <c r="R136" s="4">
        <f t="shared" si="52"/>
        <v>0</v>
      </c>
      <c r="S136" s="4">
        <f t="shared" si="53"/>
        <v>0</v>
      </c>
      <c r="T136" s="4">
        <f t="shared" si="54"/>
        <v>0</v>
      </c>
      <c r="U136" s="4">
        <f t="shared" si="55"/>
        <v>0</v>
      </c>
      <c r="V136" s="4">
        <f t="shared" si="56"/>
        <v>0</v>
      </c>
      <c r="W136" s="4">
        <f t="shared" si="83"/>
        <v>0</v>
      </c>
    </row>
    <row r="137" spans="3:23" ht="12.75">
      <c r="C137">
        <f t="shared" si="75"/>
        <v>0</v>
      </c>
      <c r="D137" s="4">
        <f t="shared" si="76"/>
        <v>0</v>
      </c>
      <c r="E137" s="4">
        <f t="shared" si="46"/>
        <v>0</v>
      </c>
      <c r="F137" s="4">
        <f t="shared" si="77"/>
        <v>0</v>
      </c>
      <c r="G137" s="4">
        <f t="shared" si="47"/>
        <v>0</v>
      </c>
      <c r="H137" s="4">
        <f t="shared" si="78"/>
        <v>0</v>
      </c>
      <c r="I137" s="4">
        <f t="shared" si="48"/>
        <v>0</v>
      </c>
      <c r="J137" s="4">
        <f t="shared" si="79"/>
        <v>0</v>
      </c>
      <c r="K137" s="4">
        <f t="shared" si="49"/>
        <v>0</v>
      </c>
      <c r="L137" s="4">
        <f t="shared" si="80"/>
        <v>0</v>
      </c>
      <c r="M137" s="4">
        <f t="shared" si="50"/>
        <v>0</v>
      </c>
      <c r="N137" s="4">
        <f t="shared" si="81"/>
        <v>0</v>
      </c>
      <c r="O137" s="4">
        <f t="shared" si="51"/>
        <v>0</v>
      </c>
      <c r="P137" s="4">
        <f t="shared" si="82"/>
        <v>0</v>
      </c>
      <c r="Q137" s="4">
        <f t="shared" si="74"/>
        <v>0</v>
      </c>
      <c r="R137" s="4">
        <f t="shared" si="52"/>
        <v>0</v>
      </c>
      <c r="S137" s="4">
        <f t="shared" si="53"/>
        <v>0</v>
      </c>
      <c r="T137" s="4">
        <f t="shared" si="54"/>
        <v>0</v>
      </c>
      <c r="U137" s="4">
        <f t="shared" si="55"/>
        <v>0</v>
      </c>
      <c r="V137" s="4">
        <f t="shared" si="56"/>
        <v>0</v>
      </c>
      <c r="W137" s="4">
        <f>$E93+W93</f>
        <v>0</v>
      </c>
    </row>
    <row r="138" spans="4:17" ht="12.7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4:17" ht="12.7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4:17" ht="12.7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4:17" ht="12.75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4:17" ht="12.75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4:17" ht="12.75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4:17" ht="12.75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4:17" ht="12.75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4:17" ht="12.75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4:17" ht="12.7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4:17" ht="12.75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4:17" ht="12.75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4:17" ht="12.75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4:17" ht="12.75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4:17" ht="12.75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4:17" ht="12.75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4:17" ht="12.75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4:17" ht="12.75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4:17" ht="12.75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4:17" ht="12.75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4:17" ht="12.75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4:17" ht="12.75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4:17" ht="12.75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4:17" ht="12.75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4:17" ht="12.75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</sheetData>
  <printOptions/>
  <pageMargins left="0.75" right="0.75" top="1" bottom="1" header="0.5" footer="0.5"/>
  <pageSetup orientation="portrait" paperSize="9"/>
  <ignoredErrors>
    <ignoredError sqref="E99:E127 G99:G127 I99:I127 K99:K127 M99:M127 O99:P118 F118:F127 H118:H127 J118:J127 L118:L127 N119:P127 F99:F117 H99:H117 J99:J117 L99:L117 N99:N1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">
      <selection activeCell="G42" sqref="G42"/>
    </sheetView>
  </sheetViews>
  <sheetFormatPr defaultColWidth="9.140625" defaultRowHeight="12.75"/>
  <sheetData>
    <row r="1" spans="1:13" ht="12.75">
      <c r="A1" s="9"/>
      <c r="B1" s="10" t="s">
        <v>53</v>
      </c>
      <c r="C1" s="10"/>
      <c r="D1" s="10"/>
      <c r="E1" s="10"/>
      <c r="F1" s="10" t="s">
        <v>57</v>
      </c>
      <c r="G1" s="10"/>
      <c r="H1" s="10"/>
      <c r="I1" s="10"/>
      <c r="J1" s="10" t="s">
        <v>58</v>
      </c>
      <c r="K1" s="10"/>
      <c r="L1" s="10"/>
      <c r="M1" s="10"/>
    </row>
    <row r="2" spans="1:18" ht="12.75">
      <c r="A2" s="9" t="s">
        <v>11</v>
      </c>
      <c r="B2" s="11" t="s">
        <v>54</v>
      </c>
      <c r="C2" s="11" t="s">
        <v>55</v>
      </c>
      <c r="D2" s="11" t="s">
        <v>56</v>
      </c>
      <c r="E2" s="11" t="s">
        <v>18</v>
      </c>
      <c r="F2" s="11" t="s">
        <v>54</v>
      </c>
      <c r="G2" s="11" t="s">
        <v>55</v>
      </c>
      <c r="H2" s="11" t="s">
        <v>56</v>
      </c>
      <c r="I2" s="11" t="s">
        <v>18</v>
      </c>
      <c r="J2" s="11" t="s">
        <v>54</v>
      </c>
      <c r="K2" s="11" t="s">
        <v>55</v>
      </c>
      <c r="L2" s="11" t="s">
        <v>56</v>
      </c>
      <c r="M2" s="11" t="s">
        <v>18</v>
      </c>
      <c r="N2" s="1"/>
      <c r="O2" s="1"/>
      <c r="P2" s="1"/>
      <c r="Q2" s="1"/>
      <c r="R2" s="1"/>
    </row>
    <row r="3" spans="1:18" ht="12.75">
      <c r="A3" s="9">
        <f>'Formatted Data'!C55</f>
        <v>0</v>
      </c>
      <c r="B3" s="12">
        <f>'Formatted Data'!F55</f>
        <v>2057.5</v>
      </c>
      <c r="C3" s="12">
        <f>'Formatted Data'!H55</f>
        <v>2610</v>
      </c>
      <c r="D3" s="12">
        <f>'Formatted Data'!J55</f>
        <v>2487.5</v>
      </c>
      <c r="E3" s="12">
        <f>AVERAGE(B3:D3)</f>
        <v>2385</v>
      </c>
      <c r="F3" s="12">
        <f>'Formatted Data'!L55</f>
        <v>2175</v>
      </c>
      <c r="G3" s="12">
        <f>'Formatted Data'!N55</f>
        <v>1877.5</v>
      </c>
      <c r="H3" s="12">
        <f>'Formatted Data'!P55</f>
        <v>1930</v>
      </c>
      <c r="I3" s="12">
        <f>AVERAGE(F3:H3)</f>
        <v>1994.1666666666667</v>
      </c>
      <c r="J3" s="12">
        <f>'Formatted Data'!R55</f>
        <v>2620</v>
      </c>
      <c r="K3" s="12">
        <f>'Formatted Data'!T55</f>
        <v>2780</v>
      </c>
      <c r="L3" s="12">
        <f>'Formatted Data'!V55</f>
        <v>1840</v>
      </c>
      <c r="M3" s="12">
        <f>AVERAGE(J3:L3)</f>
        <v>2413.3333333333335</v>
      </c>
      <c r="N3" s="1"/>
      <c r="O3" s="1"/>
      <c r="P3" s="1"/>
      <c r="Q3" s="1"/>
      <c r="R3" s="1"/>
    </row>
    <row r="4" spans="1:18" ht="12.75">
      <c r="A4" s="9">
        <f>'Formatted Data'!C56</f>
        <v>10</v>
      </c>
      <c r="B4" s="12">
        <f>'Formatted Data'!F56</f>
        <v>1522.5</v>
      </c>
      <c r="C4" s="12">
        <f>'Formatted Data'!H56</f>
        <v>1502.5</v>
      </c>
      <c r="D4" s="12">
        <f>'Formatted Data'!J56</f>
        <v>2012.5</v>
      </c>
      <c r="E4" s="12">
        <f aca="true" t="shared" si="0" ref="E4:E30">AVERAGE(B4:D4)</f>
        <v>1679.1666666666667</v>
      </c>
      <c r="F4" s="12">
        <f>'Formatted Data'!L56</f>
        <v>2165</v>
      </c>
      <c r="G4" s="12">
        <f>'Formatted Data'!N56</f>
        <v>1662.5</v>
      </c>
      <c r="H4" s="12">
        <f>'Formatted Data'!P56</f>
        <v>1602.5</v>
      </c>
      <c r="I4" s="12">
        <f aca="true" t="shared" si="1" ref="I4:I30">AVERAGE(F4:H4)</f>
        <v>1810</v>
      </c>
      <c r="J4" s="12">
        <f>'Formatted Data'!R56</f>
        <v>1672.5</v>
      </c>
      <c r="K4" s="12">
        <f>'Formatted Data'!T56</f>
        <v>1990</v>
      </c>
      <c r="L4" s="12">
        <f>'Formatted Data'!V56</f>
        <v>2045</v>
      </c>
      <c r="M4" s="12">
        <f aca="true" t="shared" si="2" ref="M4:M30">AVERAGE(J4:L4)</f>
        <v>1902.5</v>
      </c>
      <c r="N4" s="1"/>
      <c r="O4" s="1"/>
      <c r="P4" s="1"/>
      <c r="Q4" s="1"/>
      <c r="R4" s="1"/>
    </row>
    <row r="5" spans="1:18" ht="12.75">
      <c r="A5" s="9">
        <f>'Formatted Data'!C57</f>
        <v>20</v>
      </c>
      <c r="B5" s="12">
        <f>'Formatted Data'!F57</f>
        <v>1702.5</v>
      </c>
      <c r="C5" s="12">
        <f>'Formatted Data'!H57</f>
        <v>1872.5</v>
      </c>
      <c r="D5" s="12">
        <f>'Formatted Data'!J57</f>
        <v>2325</v>
      </c>
      <c r="E5" s="12">
        <f t="shared" si="0"/>
        <v>1966.6666666666667</v>
      </c>
      <c r="F5" s="12">
        <f>'Formatted Data'!L57</f>
        <v>3632.5</v>
      </c>
      <c r="G5" s="12">
        <f>'Formatted Data'!N57</f>
        <v>2675</v>
      </c>
      <c r="H5" s="12">
        <f>'Formatted Data'!P57</f>
        <v>2865</v>
      </c>
      <c r="I5" s="12">
        <f t="shared" si="1"/>
        <v>3057.5</v>
      </c>
      <c r="J5" s="12">
        <f>'Formatted Data'!R57</f>
        <v>2912.5</v>
      </c>
      <c r="K5" s="12">
        <f>'Formatted Data'!T57</f>
        <v>3145</v>
      </c>
      <c r="L5" s="12">
        <f>'Formatted Data'!V57</f>
        <v>4232.5</v>
      </c>
      <c r="M5" s="12">
        <f t="shared" si="2"/>
        <v>3430</v>
      </c>
      <c r="N5" s="1"/>
      <c r="O5" s="1"/>
      <c r="P5" s="1"/>
      <c r="Q5" s="1"/>
      <c r="R5" s="1"/>
    </row>
    <row r="6" spans="1:18" ht="12.75">
      <c r="A6" s="9">
        <f>'Formatted Data'!C58</f>
        <v>30</v>
      </c>
      <c r="B6" s="12">
        <f>'Formatted Data'!F58</f>
        <v>3120</v>
      </c>
      <c r="C6" s="12">
        <f>'Formatted Data'!H58</f>
        <v>3907.5</v>
      </c>
      <c r="D6" s="12">
        <f>'Formatted Data'!J58</f>
        <v>4137.5</v>
      </c>
      <c r="E6" s="12">
        <f t="shared" si="0"/>
        <v>3721.6666666666665</v>
      </c>
      <c r="F6" s="12">
        <f>'Formatted Data'!L58</f>
        <v>7710</v>
      </c>
      <c r="G6" s="12">
        <f>'Formatted Data'!N58</f>
        <v>5957.5</v>
      </c>
      <c r="H6" s="12">
        <f>'Formatted Data'!P58</f>
        <v>5972.5</v>
      </c>
      <c r="I6" s="12">
        <f t="shared" si="1"/>
        <v>6546.666666666667</v>
      </c>
      <c r="J6" s="12">
        <f>'Formatted Data'!R58</f>
        <v>7417.5</v>
      </c>
      <c r="K6" s="12">
        <f>'Formatted Data'!T58</f>
        <v>7790</v>
      </c>
      <c r="L6" s="12">
        <f>'Formatted Data'!V58</f>
        <v>8410</v>
      </c>
      <c r="M6" s="12">
        <f t="shared" si="2"/>
        <v>7872.5</v>
      </c>
      <c r="N6" s="1"/>
      <c r="O6" s="1"/>
      <c r="P6" s="1"/>
      <c r="Q6" s="1"/>
      <c r="R6" s="1"/>
    </row>
    <row r="7" spans="1:18" ht="12.75">
      <c r="A7" s="9">
        <f>'Formatted Data'!C59</f>
        <v>45</v>
      </c>
      <c r="B7" s="12">
        <f>'Formatted Data'!F59</f>
        <v>7400</v>
      </c>
      <c r="C7" s="12">
        <f>'Formatted Data'!H59</f>
        <v>9477.5</v>
      </c>
      <c r="D7" s="12">
        <f>'Formatted Data'!J59</f>
        <v>9677.5</v>
      </c>
      <c r="E7" s="12">
        <f t="shared" si="0"/>
        <v>8851.666666666666</v>
      </c>
      <c r="F7" s="12">
        <f>'Formatted Data'!L59</f>
        <v>16595</v>
      </c>
      <c r="G7" s="12">
        <f>'Formatted Data'!N59</f>
        <v>13172.5</v>
      </c>
      <c r="H7" s="12">
        <f>'Formatted Data'!P59</f>
        <v>12915</v>
      </c>
      <c r="I7" s="12">
        <f t="shared" si="1"/>
        <v>14227.5</v>
      </c>
      <c r="J7" s="12">
        <f>'Formatted Data'!R59</f>
        <v>17475</v>
      </c>
      <c r="K7" s="12">
        <f>'Formatted Data'!T59</f>
        <v>16992.5</v>
      </c>
      <c r="L7" s="12">
        <f>'Formatted Data'!V59</f>
        <v>16937.5</v>
      </c>
      <c r="M7" s="12">
        <f t="shared" si="2"/>
        <v>17135</v>
      </c>
      <c r="N7" s="1"/>
      <c r="O7" s="1"/>
      <c r="P7" s="1"/>
      <c r="Q7" s="1"/>
      <c r="R7" s="1"/>
    </row>
    <row r="8" spans="1:18" ht="12.75">
      <c r="A8" s="9">
        <f>'Formatted Data'!C60</f>
        <v>60</v>
      </c>
      <c r="B8" s="12">
        <f>'Formatted Data'!F60</f>
        <v>12940</v>
      </c>
      <c r="C8" s="12">
        <f>'Formatted Data'!H60</f>
        <v>17512.5</v>
      </c>
      <c r="D8" s="12">
        <f>'Formatted Data'!J60</f>
        <v>15247.5</v>
      </c>
      <c r="E8" s="12">
        <f t="shared" si="0"/>
        <v>15233.333333333334</v>
      </c>
      <c r="F8" s="12">
        <f>'Formatted Data'!L60</f>
        <v>27207.5</v>
      </c>
      <c r="G8" s="12">
        <f>'Formatted Data'!N60</f>
        <v>20785</v>
      </c>
      <c r="H8" s="12">
        <f>'Formatted Data'!P60</f>
        <v>19500</v>
      </c>
      <c r="I8" s="12">
        <f t="shared" si="1"/>
        <v>22497.5</v>
      </c>
      <c r="J8" s="12">
        <f>'Formatted Data'!R60</f>
        <v>26285</v>
      </c>
      <c r="K8" s="12">
        <f>'Formatted Data'!T60</f>
        <v>28987.5</v>
      </c>
      <c r="L8" s="12">
        <f>'Formatted Data'!V60</f>
        <v>25742.5</v>
      </c>
      <c r="M8" s="12">
        <f t="shared" si="2"/>
        <v>27005</v>
      </c>
      <c r="N8" s="1"/>
      <c r="O8" s="1"/>
      <c r="P8" s="1"/>
      <c r="Q8" s="1"/>
      <c r="R8" s="1"/>
    </row>
    <row r="9" spans="1:18" ht="12.75">
      <c r="A9" s="9">
        <f>'Formatted Data'!C61</f>
        <v>75</v>
      </c>
      <c r="B9" s="12">
        <f>'Formatted Data'!F61</f>
        <v>17765</v>
      </c>
      <c r="C9" s="12">
        <f>'Formatted Data'!H61</f>
        <v>23002.5</v>
      </c>
      <c r="D9" s="12">
        <f>'Formatted Data'!J61</f>
        <v>21360</v>
      </c>
      <c r="E9" s="12">
        <f t="shared" si="0"/>
        <v>20709.166666666668</v>
      </c>
      <c r="F9" s="12">
        <f>'Formatted Data'!L61</f>
        <v>31557.5</v>
      </c>
      <c r="G9" s="12">
        <f>'Formatted Data'!N61</f>
        <v>26405</v>
      </c>
      <c r="H9" s="12">
        <f>'Formatted Data'!P61</f>
        <v>25122.5</v>
      </c>
      <c r="I9" s="12">
        <f t="shared" si="1"/>
        <v>27695</v>
      </c>
      <c r="J9" s="12">
        <f>'Formatted Data'!R61</f>
        <v>32585</v>
      </c>
      <c r="K9" s="12">
        <f>'Formatted Data'!T61</f>
        <v>31275</v>
      </c>
      <c r="L9" s="12">
        <f>'Formatted Data'!V61</f>
        <v>31675</v>
      </c>
      <c r="M9" s="12">
        <f t="shared" si="2"/>
        <v>31845</v>
      </c>
      <c r="N9" s="1"/>
      <c r="O9" s="1"/>
      <c r="P9" s="1"/>
      <c r="Q9" s="1"/>
      <c r="R9" s="1"/>
    </row>
    <row r="10" spans="1:18" ht="12.75">
      <c r="A10" s="9">
        <f>'Formatted Data'!C62</f>
        <v>90</v>
      </c>
      <c r="B10" s="12">
        <f>'Formatted Data'!F62</f>
        <v>20635</v>
      </c>
      <c r="C10" s="12">
        <f>'Formatted Data'!H62</f>
        <v>27762.5</v>
      </c>
      <c r="D10" s="12">
        <f>'Formatted Data'!J62</f>
        <v>27072.5</v>
      </c>
      <c r="E10" s="12">
        <f t="shared" si="0"/>
        <v>25156.666666666668</v>
      </c>
      <c r="F10" s="12">
        <f>'Formatted Data'!L62</f>
        <v>35827.5</v>
      </c>
      <c r="G10" s="12">
        <f>'Formatted Data'!N62</f>
        <v>30147.5</v>
      </c>
      <c r="H10" s="12">
        <f>'Formatted Data'!P62</f>
        <v>27330</v>
      </c>
      <c r="I10" s="12">
        <f t="shared" si="1"/>
        <v>31101.666666666668</v>
      </c>
      <c r="J10" s="12">
        <f>'Formatted Data'!R62</f>
        <v>38767.5</v>
      </c>
      <c r="K10" s="12">
        <f>'Formatted Data'!T62</f>
        <v>38045</v>
      </c>
      <c r="L10" s="12">
        <f>'Formatted Data'!V62</f>
        <v>35072.5</v>
      </c>
      <c r="M10" s="12">
        <f t="shared" si="2"/>
        <v>37295</v>
      </c>
      <c r="N10" s="1"/>
      <c r="O10" s="1"/>
      <c r="P10" s="1"/>
      <c r="Q10" s="1"/>
      <c r="R10" s="1"/>
    </row>
    <row r="11" spans="1:18" ht="12.75">
      <c r="A11" s="9">
        <f>'Formatted Data'!C63</f>
        <v>105</v>
      </c>
      <c r="B11" s="12">
        <f>'Formatted Data'!F63</f>
        <v>22742.5</v>
      </c>
      <c r="C11" s="12">
        <f>'Formatted Data'!H63</f>
        <v>30240</v>
      </c>
      <c r="D11" s="12">
        <f>'Formatted Data'!J63</f>
        <v>28370</v>
      </c>
      <c r="E11" s="12">
        <f t="shared" si="0"/>
        <v>27117.5</v>
      </c>
      <c r="F11" s="12">
        <f>'Formatted Data'!L63</f>
        <v>39452.5</v>
      </c>
      <c r="G11" s="12">
        <f>'Formatted Data'!N63</f>
        <v>33162.5</v>
      </c>
      <c r="H11" s="12">
        <f>'Formatted Data'!P63</f>
        <v>29477.5</v>
      </c>
      <c r="I11" s="12">
        <f t="shared" si="1"/>
        <v>34030.833333333336</v>
      </c>
      <c r="J11" s="12">
        <f>'Formatted Data'!R63</f>
        <v>38970</v>
      </c>
      <c r="K11" s="12">
        <f>'Formatted Data'!T63</f>
        <v>37535</v>
      </c>
      <c r="L11" s="12">
        <f>'Formatted Data'!V63</f>
        <v>38382.5</v>
      </c>
      <c r="M11" s="12">
        <f t="shared" si="2"/>
        <v>38295.833333333336</v>
      </c>
      <c r="N11" s="1"/>
      <c r="O11" s="1"/>
      <c r="P11" s="1"/>
      <c r="Q11" s="1"/>
      <c r="R11" s="1"/>
    </row>
    <row r="12" spans="1:18" ht="12.75">
      <c r="A12" s="9">
        <f>'Formatted Data'!C64</f>
        <v>120</v>
      </c>
      <c r="B12" s="12">
        <f>'Formatted Data'!F64</f>
        <v>24552.5</v>
      </c>
      <c r="C12" s="12">
        <f>'Formatted Data'!H64</f>
        <v>33417.5</v>
      </c>
      <c r="D12" s="12">
        <f>'Formatted Data'!J64</f>
        <v>30980</v>
      </c>
      <c r="E12" s="12">
        <f t="shared" si="0"/>
        <v>29650</v>
      </c>
      <c r="F12" s="12">
        <f>'Formatted Data'!L64</f>
        <v>41960</v>
      </c>
      <c r="G12" s="12">
        <f>'Formatted Data'!N64</f>
        <v>35687.5</v>
      </c>
      <c r="H12" s="12">
        <f>'Formatted Data'!P64</f>
        <v>32612.5</v>
      </c>
      <c r="I12" s="12">
        <f t="shared" si="1"/>
        <v>36753.333333333336</v>
      </c>
      <c r="J12" s="12">
        <f>'Formatted Data'!R64</f>
        <v>41205</v>
      </c>
      <c r="K12" s="12">
        <f>'Formatted Data'!T64</f>
        <v>39697.5</v>
      </c>
      <c r="L12" s="12">
        <f>'Formatted Data'!V64</f>
        <v>41080</v>
      </c>
      <c r="M12" s="12">
        <f t="shared" si="2"/>
        <v>40660.833333333336</v>
      </c>
      <c r="N12" s="1"/>
      <c r="O12" s="1"/>
      <c r="P12" s="1"/>
      <c r="Q12" s="1"/>
      <c r="R12" s="1"/>
    </row>
    <row r="13" spans="1:18" ht="12.75">
      <c r="A13" s="9">
        <f>'Formatted Data'!C65</f>
        <v>135</v>
      </c>
      <c r="B13" s="12">
        <f>'Formatted Data'!F65</f>
        <v>26250</v>
      </c>
      <c r="C13" s="12">
        <f>'Formatted Data'!H65</f>
        <v>35892.5</v>
      </c>
      <c r="D13" s="12">
        <f>'Formatted Data'!J65</f>
        <v>35940</v>
      </c>
      <c r="E13" s="12">
        <f t="shared" si="0"/>
        <v>32694.166666666668</v>
      </c>
      <c r="F13" s="12">
        <f>'Formatted Data'!L65</f>
        <v>44362.5</v>
      </c>
      <c r="G13" s="12">
        <f>'Formatted Data'!N65</f>
        <v>37842.5</v>
      </c>
      <c r="H13" s="12">
        <f>'Formatted Data'!P65</f>
        <v>33655</v>
      </c>
      <c r="I13" s="12">
        <f t="shared" si="1"/>
        <v>38620</v>
      </c>
      <c r="J13" s="12">
        <f>'Formatted Data'!R65</f>
        <v>43130</v>
      </c>
      <c r="K13" s="12">
        <f>'Formatted Data'!T65</f>
        <v>41555</v>
      </c>
      <c r="L13" s="12">
        <f>'Formatted Data'!V65</f>
        <v>43307.5</v>
      </c>
      <c r="M13" s="12">
        <f t="shared" si="2"/>
        <v>42664.166666666664</v>
      </c>
      <c r="N13" s="1"/>
      <c r="O13" s="1"/>
      <c r="P13" s="1"/>
      <c r="Q13" s="1"/>
      <c r="R13" s="1"/>
    </row>
    <row r="14" spans="1:18" ht="12.75">
      <c r="A14" s="9">
        <f>'Formatted Data'!C66</f>
        <v>150</v>
      </c>
      <c r="B14" s="12">
        <f>'Formatted Data'!F66</f>
        <v>27400</v>
      </c>
      <c r="C14" s="12">
        <f>'Formatted Data'!H66</f>
        <v>39870</v>
      </c>
      <c r="D14" s="12">
        <f>'Formatted Data'!J66</f>
        <v>38220</v>
      </c>
      <c r="E14" s="12">
        <f t="shared" si="0"/>
        <v>35163.333333333336</v>
      </c>
      <c r="F14" s="12">
        <f>'Formatted Data'!L66</f>
        <v>50187.5</v>
      </c>
      <c r="G14" s="12">
        <f>'Formatted Data'!N66</f>
        <v>39965</v>
      </c>
      <c r="H14" s="12">
        <f>'Formatted Data'!P66</f>
        <v>36310</v>
      </c>
      <c r="I14" s="12">
        <f t="shared" si="1"/>
        <v>42154.166666666664</v>
      </c>
      <c r="J14" s="12">
        <f>'Formatted Data'!R66</f>
        <v>50715</v>
      </c>
      <c r="K14" s="12">
        <f>'Formatted Data'!T66</f>
        <v>48710</v>
      </c>
      <c r="L14" s="12">
        <f>'Formatted Data'!V66</f>
        <v>45620</v>
      </c>
      <c r="M14" s="12">
        <f t="shared" si="2"/>
        <v>48348.333333333336</v>
      </c>
      <c r="N14" s="1"/>
      <c r="O14" s="1"/>
      <c r="P14" s="1"/>
      <c r="Q14" s="1"/>
      <c r="R14" s="1"/>
    </row>
    <row r="15" spans="1:18" ht="12.75">
      <c r="A15" s="9">
        <f>'Formatted Data'!C67</f>
        <v>165</v>
      </c>
      <c r="B15" s="12">
        <f>'Formatted Data'!F67</f>
        <v>28802.5</v>
      </c>
      <c r="C15" s="12">
        <f>'Formatted Data'!H67</f>
        <v>41717.5</v>
      </c>
      <c r="D15" s="12">
        <f>'Formatted Data'!J67</f>
        <v>37175</v>
      </c>
      <c r="E15" s="12">
        <f t="shared" si="0"/>
        <v>35898.333333333336</v>
      </c>
      <c r="F15" s="12">
        <f>'Formatted Data'!L67</f>
        <v>52430</v>
      </c>
      <c r="G15" s="12">
        <f>'Formatted Data'!N67</f>
        <v>42040</v>
      </c>
      <c r="H15" s="12">
        <f>'Formatted Data'!P67</f>
        <v>38177.5</v>
      </c>
      <c r="I15" s="12">
        <f t="shared" si="1"/>
        <v>44215.833333333336</v>
      </c>
      <c r="J15" s="12">
        <f>'Formatted Data'!R67</f>
        <v>47410</v>
      </c>
      <c r="K15" s="12">
        <f>'Formatted Data'!T67</f>
        <v>46270</v>
      </c>
      <c r="L15" s="12">
        <f>'Formatted Data'!V67</f>
        <v>47285</v>
      </c>
      <c r="M15" s="12">
        <f t="shared" si="2"/>
        <v>46988.333333333336</v>
      </c>
      <c r="N15" s="1"/>
      <c r="O15" s="1"/>
      <c r="P15" s="1"/>
      <c r="Q15" s="1"/>
      <c r="R15" s="1"/>
    </row>
    <row r="16" spans="1:18" ht="12.75">
      <c r="A16" s="9">
        <f>'Formatted Data'!C68</f>
        <v>180</v>
      </c>
      <c r="B16" s="12">
        <f>'Formatted Data'!F68</f>
        <v>29757.5</v>
      </c>
      <c r="C16" s="12">
        <f>'Formatted Data'!H68</f>
        <v>41827.5</v>
      </c>
      <c r="D16" s="12">
        <f>'Formatted Data'!J68</f>
        <v>38267.5</v>
      </c>
      <c r="E16" s="12">
        <f t="shared" si="0"/>
        <v>36617.5</v>
      </c>
      <c r="F16" s="12">
        <f>'Formatted Data'!L68</f>
        <v>49890</v>
      </c>
      <c r="G16" s="12">
        <f>'Formatted Data'!N68</f>
        <v>42820</v>
      </c>
      <c r="H16" s="12">
        <f>'Formatted Data'!P68</f>
        <v>39365</v>
      </c>
      <c r="I16" s="12">
        <f t="shared" si="1"/>
        <v>44025</v>
      </c>
      <c r="J16" s="12">
        <f>'Formatted Data'!R68</f>
        <v>48650</v>
      </c>
      <c r="K16" s="12">
        <f>'Formatted Data'!T68</f>
        <v>46477.5</v>
      </c>
      <c r="L16" s="12">
        <f>'Formatted Data'!V68</f>
        <v>47772.5</v>
      </c>
      <c r="M16" s="12">
        <f t="shared" si="2"/>
        <v>47633.333333333336</v>
      </c>
      <c r="N16" s="1"/>
      <c r="O16" s="1"/>
      <c r="P16" s="1"/>
      <c r="Q16" s="1"/>
      <c r="R16" s="1"/>
    </row>
    <row r="17" spans="1:18" ht="12.75">
      <c r="A17" s="9">
        <f>'Formatted Data'!C69</f>
        <v>195</v>
      </c>
      <c r="B17" s="12">
        <f>'Formatted Data'!F69</f>
        <v>30517.5</v>
      </c>
      <c r="C17" s="12">
        <f>'Formatted Data'!H69</f>
        <v>43785</v>
      </c>
      <c r="D17" s="12">
        <f>'Formatted Data'!J69</f>
        <v>41827.5</v>
      </c>
      <c r="E17" s="12">
        <f t="shared" si="0"/>
        <v>38710</v>
      </c>
      <c r="F17" s="12">
        <f>'Formatted Data'!L69</f>
        <v>51155</v>
      </c>
      <c r="G17" s="12">
        <f>'Formatted Data'!N69</f>
        <v>42927.5</v>
      </c>
      <c r="H17" s="12">
        <f>'Formatted Data'!P69</f>
        <v>40775</v>
      </c>
      <c r="I17" s="12">
        <f t="shared" si="1"/>
        <v>44952.5</v>
      </c>
      <c r="J17" s="12">
        <f>'Formatted Data'!R69</f>
        <v>49875</v>
      </c>
      <c r="K17" s="12">
        <f>'Formatted Data'!T69</f>
        <v>47522.5</v>
      </c>
      <c r="L17" s="12">
        <f>'Formatted Data'!V69</f>
        <v>48487.5</v>
      </c>
      <c r="M17" s="12">
        <f t="shared" si="2"/>
        <v>48628.333333333336</v>
      </c>
      <c r="N17" s="1"/>
      <c r="O17" s="1"/>
      <c r="P17" s="1"/>
      <c r="Q17" s="1"/>
      <c r="R17" s="1"/>
    </row>
    <row r="18" spans="1:18" ht="12.75">
      <c r="A18" s="9">
        <f>'Formatted Data'!C70</f>
        <v>210</v>
      </c>
      <c r="B18" s="12">
        <f>'Formatted Data'!F70</f>
        <v>31760</v>
      </c>
      <c r="C18" s="12">
        <f>'Formatted Data'!H70</f>
        <v>46127.5</v>
      </c>
      <c r="D18" s="12">
        <f>'Formatted Data'!J70</f>
        <v>41912.5</v>
      </c>
      <c r="E18" s="12">
        <f t="shared" si="0"/>
        <v>39933.333333333336</v>
      </c>
      <c r="F18" s="12">
        <f>'Formatted Data'!L70</f>
        <v>52692.5</v>
      </c>
      <c r="G18" s="12">
        <f>'Formatted Data'!N70</f>
        <v>44625</v>
      </c>
      <c r="H18" s="12">
        <f>'Formatted Data'!P70</f>
        <v>45270</v>
      </c>
      <c r="I18" s="12">
        <f t="shared" si="1"/>
        <v>47529.166666666664</v>
      </c>
      <c r="J18" s="12">
        <f>'Formatted Data'!R70</f>
        <v>52150</v>
      </c>
      <c r="K18" s="12">
        <f>'Formatted Data'!T70</f>
        <v>49640</v>
      </c>
      <c r="L18" s="12">
        <f>'Formatted Data'!V70</f>
        <v>49887.5</v>
      </c>
      <c r="M18" s="12">
        <f t="shared" si="2"/>
        <v>50559.166666666664</v>
      </c>
      <c r="N18" s="1"/>
      <c r="O18" s="1"/>
      <c r="P18" s="1"/>
      <c r="Q18" s="1"/>
      <c r="R18" s="1"/>
    </row>
    <row r="19" spans="1:18" ht="12.75">
      <c r="A19" s="9">
        <f>'Formatted Data'!C71</f>
        <v>225</v>
      </c>
      <c r="B19" s="12">
        <f>'Formatted Data'!F71</f>
        <v>32785</v>
      </c>
      <c r="C19" s="12">
        <f>'Formatted Data'!H71</f>
        <v>46675</v>
      </c>
      <c r="D19" s="12">
        <f>'Formatted Data'!J71</f>
        <v>46775</v>
      </c>
      <c r="E19" s="12">
        <f t="shared" si="0"/>
        <v>42078.333333333336</v>
      </c>
      <c r="F19" s="12">
        <f>'Formatted Data'!L71</f>
        <v>54217.5</v>
      </c>
      <c r="G19" s="12">
        <f>'Formatted Data'!N71</f>
        <v>46257.5</v>
      </c>
      <c r="H19" s="12">
        <f>'Formatted Data'!P71</f>
        <v>48337.5</v>
      </c>
      <c r="I19" s="12">
        <f t="shared" si="1"/>
        <v>49604.166666666664</v>
      </c>
      <c r="J19" s="12">
        <f>'Formatted Data'!R71</f>
        <v>54532.5</v>
      </c>
      <c r="K19" s="12">
        <f>'Formatted Data'!T71</f>
        <v>51260</v>
      </c>
      <c r="L19" s="12">
        <f>'Formatted Data'!V71</f>
        <v>52170</v>
      </c>
      <c r="M19" s="12">
        <f t="shared" si="2"/>
        <v>52654.166666666664</v>
      </c>
      <c r="N19" s="1"/>
      <c r="O19" s="1"/>
      <c r="P19" s="1"/>
      <c r="Q19" s="1"/>
      <c r="R19" s="1"/>
    </row>
    <row r="20" spans="1:18" ht="12.75">
      <c r="A20" s="9">
        <f>'Formatted Data'!C72</f>
        <v>240</v>
      </c>
      <c r="B20" s="12">
        <f>'Formatted Data'!F72</f>
        <v>34075</v>
      </c>
      <c r="C20" s="12">
        <f>'Formatted Data'!H72</f>
        <v>49417.5</v>
      </c>
      <c r="D20" s="12">
        <f>'Formatted Data'!J72</f>
        <v>45917.5</v>
      </c>
      <c r="E20" s="12">
        <f t="shared" si="0"/>
        <v>43136.666666666664</v>
      </c>
      <c r="F20" s="12">
        <f>'Formatted Data'!L72</f>
        <v>55755</v>
      </c>
      <c r="G20" s="12">
        <f>'Formatted Data'!N72</f>
        <v>47202.5</v>
      </c>
      <c r="H20" s="12">
        <f>'Formatted Data'!P72</f>
        <v>50827.5</v>
      </c>
      <c r="I20" s="12">
        <f t="shared" si="1"/>
        <v>51261.666666666664</v>
      </c>
      <c r="J20" s="12">
        <f>'Formatted Data'!R72</f>
        <v>59360</v>
      </c>
      <c r="K20" s="12">
        <f>'Formatted Data'!T72</f>
        <v>53035</v>
      </c>
      <c r="L20" s="12">
        <f>'Formatted Data'!V72</f>
        <v>54132.5</v>
      </c>
      <c r="M20" s="12">
        <f t="shared" si="2"/>
        <v>55509.166666666664</v>
      </c>
      <c r="N20" s="1"/>
      <c r="O20" s="1"/>
      <c r="P20" s="1"/>
      <c r="Q20" s="1"/>
      <c r="R20" s="1"/>
    </row>
    <row r="21" spans="1:18" ht="12.75">
      <c r="A21" s="9">
        <f>'Formatted Data'!C73</f>
        <v>255</v>
      </c>
      <c r="B21" s="12">
        <f>'Formatted Data'!F73</f>
        <v>34367.5</v>
      </c>
      <c r="C21" s="12">
        <f>'Formatted Data'!H73</f>
        <v>49885</v>
      </c>
      <c r="D21" s="12">
        <f>'Formatted Data'!J73</f>
        <v>44992.5</v>
      </c>
      <c r="E21" s="12">
        <f t="shared" si="0"/>
        <v>43081.666666666664</v>
      </c>
      <c r="F21" s="12">
        <f>'Formatted Data'!L73</f>
        <v>56987.5</v>
      </c>
      <c r="G21" s="12">
        <f>'Formatted Data'!N73</f>
        <v>49022.5</v>
      </c>
      <c r="H21" s="12">
        <f>'Formatted Data'!P73</f>
        <v>52467.5</v>
      </c>
      <c r="I21" s="12">
        <f t="shared" si="1"/>
        <v>52825.833333333336</v>
      </c>
      <c r="J21" s="12">
        <f>'Formatted Data'!R73</f>
        <v>56427.5</v>
      </c>
      <c r="K21" s="12">
        <f>'Formatted Data'!T73</f>
        <v>53845</v>
      </c>
      <c r="L21" s="12">
        <f>'Formatted Data'!V73</f>
        <v>54865</v>
      </c>
      <c r="M21" s="12">
        <f t="shared" si="2"/>
        <v>55045.833333333336</v>
      </c>
      <c r="N21" s="1"/>
      <c r="O21" s="1"/>
      <c r="P21" s="1"/>
      <c r="Q21" s="1"/>
      <c r="R21" s="1"/>
    </row>
    <row r="22" spans="1:18" ht="12.75">
      <c r="A22" s="9">
        <f>'Formatted Data'!C74</f>
        <v>270</v>
      </c>
      <c r="B22" s="12">
        <f>'Formatted Data'!F74</f>
        <v>35155</v>
      </c>
      <c r="C22" s="12">
        <f>'Formatted Data'!H74</f>
        <v>51950</v>
      </c>
      <c r="D22" s="12">
        <f>'Formatted Data'!J74</f>
        <v>46262.5</v>
      </c>
      <c r="E22" s="12">
        <f t="shared" si="0"/>
        <v>44455.833333333336</v>
      </c>
      <c r="F22" s="12">
        <f>'Formatted Data'!L74</f>
        <v>58510</v>
      </c>
      <c r="G22" s="12">
        <f>'Formatted Data'!N74</f>
        <v>49817.5</v>
      </c>
      <c r="H22" s="12">
        <f>'Formatted Data'!P74</f>
        <v>54080</v>
      </c>
      <c r="I22" s="12">
        <f t="shared" si="1"/>
        <v>54135.833333333336</v>
      </c>
      <c r="J22" s="12">
        <f>'Formatted Data'!R74</f>
        <v>57757.5</v>
      </c>
      <c r="K22" s="12">
        <f>'Formatted Data'!T74</f>
        <v>55060</v>
      </c>
      <c r="L22" s="12">
        <f>'Formatted Data'!V74</f>
        <v>55995</v>
      </c>
      <c r="M22" s="12">
        <f t="shared" si="2"/>
        <v>56270.833333333336</v>
      </c>
      <c r="N22" s="1"/>
      <c r="O22" s="1"/>
      <c r="P22" s="1"/>
      <c r="Q22" s="1"/>
      <c r="R22" s="1"/>
    </row>
    <row r="23" spans="1:18" ht="12.75">
      <c r="A23" s="9">
        <f>'Formatted Data'!C75</f>
        <v>285</v>
      </c>
      <c r="B23" s="12">
        <f>'Formatted Data'!F75</f>
        <v>35635</v>
      </c>
      <c r="C23" s="12">
        <f>'Formatted Data'!H75</f>
        <v>51782.5</v>
      </c>
      <c r="D23" s="12">
        <f>'Formatted Data'!J75</f>
        <v>46580</v>
      </c>
      <c r="E23" s="12">
        <f t="shared" si="0"/>
        <v>44665.833333333336</v>
      </c>
      <c r="F23" s="12">
        <f>'Formatted Data'!L75</f>
        <v>58745</v>
      </c>
      <c r="G23" s="12">
        <f>'Formatted Data'!N75</f>
        <v>50580</v>
      </c>
      <c r="H23" s="12">
        <f>'Formatted Data'!P75</f>
        <v>54640</v>
      </c>
      <c r="I23" s="12">
        <f t="shared" si="1"/>
        <v>54655</v>
      </c>
      <c r="J23" s="12">
        <f>'Formatted Data'!R75</f>
        <v>59575</v>
      </c>
      <c r="K23" s="12">
        <f>'Formatted Data'!T75</f>
        <v>56257.5</v>
      </c>
      <c r="L23" s="12">
        <f>'Formatted Data'!V75</f>
        <v>56532.5</v>
      </c>
      <c r="M23" s="12">
        <f t="shared" si="2"/>
        <v>57455</v>
      </c>
      <c r="N23" s="1"/>
      <c r="O23" s="1"/>
      <c r="P23" s="1"/>
      <c r="Q23" s="1"/>
      <c r="R23" s="1"/>
    </row>
    <row r="24" spans="1:18" ht="12.75">
      <c r="A24" s="9">
        <f>'Formatted Data'!C76</f>
        <v>300</v>
      </c>
      <c r="B24" s="12">
        <f>'Formatted Data'!F76</f>
        <v>35365</v>
      </c>
      <c r="C24" s="12">
        <f>'Formatted Data'!H76</f>
        <v>52310</v>
      </c>
      <c r="D24" s="12">
        <f>'Formatted Data'!J76</f>
        <v>45842.5</v>
      </c>
      <c r="E24" s="12">
        <f t="shared" si="0"/>
        <v>44505.833333333336</v>
      </c>
      <c r="F24" s="12">
        <f>'Formatted Data'!L76</f>
        <v>59210</v>
      </c>
      <c r="G24" s="12">
        <f>'Formatted Data'!N76</f>
        <v>50305</v>
      </c>
      <c r="H24" s="12">
        <f>'Formatted Data'!P76</f>
        <v>54170</v>
      </c>
      <c r="I24" s="12">
        <f t="shared" si="1"/>
        <v>54561.666666666664</v>
      </c>
      <c r="J24" s="12">
        <f>'Formatted Data'!R76</f>
        <v>59252.5</v>
      </c>
      <c r="K24" s="12">
        <f>'Formatted Data'!T76</f>
        <v>55972.5</v>
      </c>
      <c r="L24" s="12">
        <f>'Formatted Data'!V76</f>
        <v>56800</v>
      </c>
      <c r="M24" s="12">
        <f t="shared" si="2"/>
        <v>57341.666666666664</v>
      </c>
      <c r="N24" s="1"/>
      <c r="O24" s="1"/>
      <c r="P24" s="1"/>
      <c r="Q24" s="1"/>
      <c r="R24" s="1"/>
    </row>
    <row r="25" spans="1:18" ht="12.75">
      <c r="A25" s="9">
        <f>'Formatted Data'!C77</f>
        <v>315</v>
      </c>
      <c r="B25" s="12">
        <f>'Formatted Data'!F77</f>
        <v>36717.5</v>
      </c>
      <c r="C25" s="12">
        <f>'Formatted Data'!H77</f>
        <v>51917.5</v>
      </c>
      <c r="D25" s="12">
        <f>'Formatted Data'!J77</f>
        <v>46832.5</v>
      </c>
      <c r="E25" s="12">
        <f t="shared" si="0"/>
        <v>45155.833333333336</v>
      </c>
      <c r="F25" s="12">
        <f>'Formatted Data'!L77</f>
        <v>59300</v>
      </c>
      <c r="G25" s="12">
        <f>'Formatted Data'!N77</f>
        <v>50937.5</v>
      </c>
      <c r="H25" s="12">
        <f>'Formatted Data'!P77</f>
        <v>55027.5</v>
      </c>
      <c r="I25" s="12">
        <f t="shared" si="1"/>
        <v>55088.333333333336</v>
      </c>
      <c r="J25" s="12">
        <f>'Formatted Data'!R77</f>
        <v>65725</v>
      </c>
      <c r="K25" s="12">
        <f>'Formatted Data'!T77</f>
        <v>56880</v>
      </c>
      <c r="L25" s="12">
        <f>'Formatted Data'!V77</f>
        <v>57402.5</v>
      </c>
      <c r="M25" s="12">
        <f t="shared" si="2"/>
        <v>60002.5</v>
      </c>
      <c r="N25" s="1"/>
      <c r="O25" s="1"/>
      <c r="P25" s="1"/>
      <c r="Q25" s="1"/>
      <c r="R25" s="1"/>
    </row>
    <row r="26" spans="1:18" ht="12.75">
      <c r="A26" s="9">
        <f>'Formatted Data'!C78</f>
        <v>330</v>
      </c>
      <c r="B26" s="12">
        <f>'Formatted Data'!F78</f>
        <v>36345</v>
      </c>
      <c r="C26" s="12">
        <f>'Formatted Data'!H78</f>
        <v>53925</v>
      </c>
      <c r="D26" s="12">
        <f>'Formatted Data'!J78</f>
        <v>45730</v>
      </c>
      <c r="E26" s="12">
        <f t="shared" si="0"/>
        <v>45333.333333333336</v>
      </c>
      <c r="F26" s="12">
        <f>'Formatted Data'!L78</f>
        <v>58897.5</v>
      </c>
      <c r="G26" s="12">
        <f>'Formatted Data'!N78</f>
        <v>50617.5</v>
      </c>
      <c r="H26" s="12">
        <f>'Formatted Data'!P78</f>
        <v>53940</v>
      </c>
      <c r="I26" s="12">
        <f t="shared" si="1"/>
        <v>54485</v>
      </c>
      <c r="J26" s="12">
        <f>'Formatted Data'!R78</f>
        <v>59757.5</v>
      </c>
      <c r="K26" s="12">
        <f>'Formatted Data'!T78</f>
        <v>56162.5</v>
      </c>
      <c r="L26" s="12">
        <f>'Formatted Data'!V78</f>
        <v>57345</v>
      </c>
      <c r="M26" s="12">
        <f t="shared" si="2"/>
        <v>57755</v>
      </c>
      <c r="N26" s="1"/>
      <c r="O26" s="1"/>
      <c r="P26" s="1"/>
      <c r="Q26" s="1"/>
      <c r="R26" s="1"/>
    </row>
    <row r="27" spans="1:18" ht="12.75">
      <c r="A27" s="9">
        <f>'Formatted Data'!C79</f>
        <v>345</v>
      </c>
      <c r="B27" s="12">
        <f>'Formatted Data'!F79</f>
        <v>35842.5</v>
      </c>
      <c r="C27" s="12">
        <f>'Formatted Data'!H79</f>
        <v>53140</v>
      </c>
      <c r="D27" s="12">
        <f>'Formatted Data'!J79</f>
        <v>45807.5</v>
      </c>
      <c r="E27" s="12">
        <f t="shared" si="0"/>
        <v>44930</v>
      </c>
      <c r="F27" s="12">
        <f>'Formatted Data'!L79</f>
        <v>59905</v>
      </c>
      <c r="G27" s="12">
        <f>'Formatted Data'!N79</f>
        <v>51417.5</v>
      </c>
      <c r="H27" s="12">
        <f>'Formatted Data'!P79</f>
        <v>55130</v>
      </c>
      <c r="I27" s="12">
        <f t="shared" si="1"/>
        <v>55484.166666666664</v>
      </c>
      <c r="J27" s="12">
        <f>'Formatted Data'!R79</f>
        <v>60330</v>
      </c>
      <c r="K27" s="12">
        <f>'Formatted Data'!T79</f>
        <v>56857.5</v>
      </c>
      <c r="L27" s="12">
        <f>'Formatted Data'!V79</f>
        <v>58237.5</v>
      </c>
      <c r="M27" s="12">
        <f t="shared" si="2"/>
        <v>58475</v>
      </c>
      <c r="N27" s="1"/>
      <c r="O27" s="1"/>
      <c r="P27" s="1"/>
      <c r="Q27" s="1"/>
      <c r="R27" s="1"/>
    </row>
    <row r="28" spans="1:18" ht="12.75">
      <c r="A28" s="9">
        <f>'Formatted Data'!C80</f>
        <v>360</v>
      </c>
      <c r="B28" s="12">
        <f>'Formatted Data'!F80</f>
        <v>34700</v>
      </c>
      <c r="C28" s="12">
        <f>'Formatted Data'!H80</f>
        <v>52247.5</v>
      </c>
      <c r="D28" s="12">
        <f>'Formatted Data'!J80</f>
        <v>45592.5</v>
      </c>
      <c r="E28" s="12">
        <f t="shared" si="0"/>
        <v>44180</v>
      </c>
      <c r="F28" s="12">
        <f>'Formatted Data'!L80</f>
        <v>58630</v>
      </c>
      <c r="G28" s="12">
        <f>'Formatted Data'!N80</f>
        <v>50602.5</v>
      </c>
      <c r="H28" s="12">
        <f>'Formatted Data'!P80</f>
        <v>54655</v>
      </c>
      <c r="I28" s="12">
        <f t="shared" si="1"/>
        <v>54629.166666666664</v>
      </c>
      <c r="J28" s="12">
        <f>'Formatted Data'!R80</f>
        <v>60247.5</v>
      </c>
      <c r="K28" s="12">
        <f>'Formatted Data'!T80</f>
        <v>56092.5</v>
      </c>
      <c r="L28" s="12">
        <f>'Formatted Data'!V80</f>
        <v>57192.5</v>
      </c>
      <c r="M28" s="12">
        <f t="shared" si="2"/>
        <v>57844.166666666664</v>
      </c>
      <c r="N28" s="1"/>
      <c r="O28" s="1"/>
      <c r="P28" s="1"/>
      <c r="Q28" s="1"/>
      <c r="R28" s="1"/>
    </row>
    <row r="29" spans="1:18" ht="12.75">
      <c r="A29" s="9">
        <f>'Formatted Data'!C81</f>
        <v>375</v>
      </c>
      <c r="B29" s="12">
        <f>'Formatted Data'!F81</f>
        <v>34102.5</v>
      </c>
      <c r="C29" s="12">
        <f>'Formatted Data'!H81</f>
        <v>52230</v>
      </c>
      <c r="D29" s="12">
        <f>'Formatted Data'!J81</f>
        <v>44350</v>
      </c>
      <c r="E29" s="12">
        <f t="shared" si="0"/>
        <v>43560.833333333336</v>
      </c>
      <c r="F29" s="12">
        <f>'Formatted Data'!L81</f>
        <v>57665</v>
      </c>
      <c r="G29" s="12">
        <f>'Formatted Data'!N81</f>
        <v>50440</v>
      </c>
      <c r="H29" s="12">
        <f>'Formatted Data'!P81</f>
        <v>54220</v>
      </c>
      <c r="I29" s="12">
        <f t="shared" si="1"/>
        <v>54108.333333333336</v>
      </c>
      <c r="J29" s="12">
        <f>'Formatted Data'!R81</f>
        <v>59260</v>
      </c>
      <c r="K29" s="12">
        <f>'Formatted Data'!T81</f>
        <v>55407.5</v>
      </c>
      <c r="L29" s="12">
        <f>'Formatted Data'!V81</f>
        <v>56850</v>
      </c>
      <c r="M29" s="12">
        <f t="shared" si="2"/>
        <v>57172.5</v>
      </c>
      <c r="N29" s="1"/>
      <c r="O29" s="1"/>
      <c r="P29" s="1"/>
      <c r="Q29" s="1"/>
      <c r="R29" s="1"/>
    </row>
    <row r="30" spans="1:18" ht="12.75">
      <c r="A30" s="9">
        <f>'Formatted Data'!C82</f>
        <v>390</v>
      </c>
      <c r="B30" s="12">
        <f>'Formatted Data'!F82</f>
        <v>33692.5</v>
      </c>
      <c r="C30" s="12">
        <f>'Formatted Data'!H82</f>
        <v>52135</v>
      </c>
      <c r="D30" s="12">
        <f>'Formatted Data'!J82</f>
        <v>44845</v>
      </c>
      <c r="E30" s="12">
        <f t="shared" si="0"/>
        <v>43557.5</v>
      </c>
      <c r="F30" s="12">
        <f>'Formatted Data'!L82</f>
        <v>56590</v>
      </c>
      <c r="G30" s="12">
        <f>'Formatted Data'!N82</f>
        <v>48437.5</v>
      </c>
      <c r="H30" s="12">
        <f>'Formatted Data'!P82</f>
        <v>50877.5</v>
      </c>
      <c r="I30" s="12">
        <f t="shared" si="1"/>
        <v>51968.333333333336</v>
      </c>
      <c r="J30" s="12">
        <f>'Formatted Data'!R82</f>
        <v>57967.5</v>
      </c>
      <c r="K30" s="12">
        <f>'Formatted Data'!T82</f>
        <v>53912.5</v>
      </c>
      <c r="L30" s="12">
        <f>'Formatted Data'!V82</f>
        <v>55432.5</v>
      </c>
      <c r="M30" s="12">
        <f t="shared" si="2"/>
        <v>55770.833333333336</v>
      </c>
      <c r="N30" s="1"/>
      <c r="O30" s="1"/>
      <c r="P30" s="1"/>
      <c r="Q30" s="1"/>
      <c r="R30" s="1"/>
    </row>
    <row r="31" spans="1:18" ht="12.75">
      <c r="A31" s="9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"/>
      <c r="O31" s="1"/>
      <c r="P31" s="1"/>
      <c r="Q31" s="1"/>
      <c r="R31" s="1"/>
    </row>
    <row r="32" spans="2:18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</sheetData>
  <mergeCells count="3">
    <mergeCell ref="B1:E1"/>
    <mergeCell ref="F1:I1"/>
    <mergeCell ref="J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</dc:creator>
  <cp:keywords/>
  <dc:description/>
  <cp:lastModifiedBy>Biological Sciences</cp:lastModifiedBy>
  <dcterms:created xsi:type="dcterms:W3CDTF">2007-08-31T09:33:10Z</dcterms:created>
  <dcterms:modified xsi:type="dcterms:W3CDTF">2007-09-17T14:14:42Z</dcterms:modified>
  <cp:category/>
  <cp:version/>
  <cp:contentType/>
  <cp:contentStatus/>
</cp:coreProperties>
</file>